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Comunicacion Social\Desktop\"/>
    </mc:Choice>
  </mc:AlternateContent>
  <xr:revisionPtr revIDLastSave="0" documentId="8_{21A69574-7C20-4B41-BBF5-E82B308F2631}" xr6:coauthVersionLast="45" xr6:coauthVersionMax="45" xr10:uidLastSave="{00000000-0000-0000-0000-000000000000}"/>
  <workbookProtection lockStructure="1"/>
  <bookViews>
    <workbookView xWindow="-120" yWindow="-120" windowWidth="25440" windowHeight="15390" tabRatio="771" firstSheet="1" activeTab="3" xr2:uid="{00000000-000D-0000-FFFF-FFFF00000000}"/>
  </bookViews>
  <sheets>
    <sheet name="FU" sheetId="45" state="hidden" r:id="rId1"/>
    <sheet name="Inconsistencias" sheetId="46" r:id="rId2"/>
    <sheet name="CRI-M" sheetId="30" r:id="rId3"/>
    <sheet name="COG-M" sheetId="43" r:id="rId4"/>
    <sheet name="BDI" sheetId="44" state="hidden" r:id="rId5"/>
    <sheet name="CRI-RYP" sheetId="31" r:id="rId6"/>
    <sheet name="CRI-DE" sheetId="32" r:id="rId7"/>
    <sheet name="COG-RYP" sheetId="35" r:id="rId8"/>
    <sheet name="COG-FF" sheetId="36" r:id="rId9"/>
    <sheet name="CTG-FF" sheetId="37" r:id="rId10"/>
    <sheet name="CF" sheetId="38" r:id="rId11"/>
    <sheet name="CA" sheetId="39" r:id="rId12"/>
    <sheet name="EA" sheetId="40" r:id="rId13"/>
    <sheet name="Plantilla" sheetId="41" r:id="rId14"/>
  </sheets>
  <definedNames>
    <definedName name="_xlnm._FilterDatabase" localSheetId="3" hidden="1">'COG-M'!$C$1:$C$2088</definedName>
    <definedName name="_xlnm.Print_Titles" localSheetId="11">CA!$1:$2</definedName>
    <definedName name="_xlnm.Print_Titles" localSheetId="10">CF!$1:$2</definedName>
    <definedName name="_xlnm.Print_Titles" localSheetId="8">'COG-FF'!$1:$2</definedName>
    <definedName name="_xlnm.Print_Titles" localSheetId="3">'COG-M'!$1:$1</definedName>
    <definedName name="_xlnm.Print_Titles" localSheetId="7">'COG-RYP'!$1:$1</definedName>
    <definedName name="_xlnm.Print_Titles" localSheetId="6">'CRI-DE'!$1:$1</definedName>
    <definedName name="_xlnm.Print_Titles" localSheetId="2">'CRI-M'!$1:$1</definedName>
    <definedName name="_xlnm.Print_Titles" localSheetId="5">'CRI-RYP'!$1:$1</definedName>
    <definedName name="_xlnm.Print_Titles" localSheetId="9">'CTG-FF'!$1:$2</definedName>
    <definedName name="_xlnm.Print_Titles" localSheetId="12">EA!$1:$1</definedName>
    <definedName name="_xlnm.Print_Titles" localSheetId="13">Plantilla!$1:$2</definedName>
  </definedNames>
  <calcPr calcId="191029"/>
</workbook>
</file>

<file path=xl/calcChain.xml><?xml version="1.0" encoding="utf-8"?>
<calcChain xmlns="http://schemas.openxmlformats.org/spreadsheetml/2006/main">
  <c r="H4" i="41" l="1"/>
  <c r="H5" i="41"/>
  <c r="H6" i="41"/>
  <c r="H7" i="41"/>
  <c r="H8" i="41"/>
  <c r="H9" i="41"/>
  <c r="H10" i="41"/>
  <c r="H11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H25" i="41"/>
  <c r="H26" i="41"/>
  <c r="H27" i="41"/>
  <c r="H28" i="41"/>
  <c r="H29" i="41"/>
  <c r="H30" i="41"/>
  <c r="H31" i="41"/>
  <c r="H32" i="41"/>
  <c r="H33" i="41"/>
  <c r="H34" i="41"/>
  <c r="H35" i="41"/>
  <c r="H36" i="41"/>
  <c r="H37" i="41"/>
  <c r="H38" i="41"/>
  <c r="H39" i="41"/>
  <c r="H40" i="41"/>
  <c r="H41" i="41"/>
  <c r="H42" i="41"/>
  <c r="H43" i="41"/>
  <c r="H44" i="41"/>
  <c r="H45" i="41"/>
  <c r="H46" i="41"/>
  <c r="H47" i="41"/>
  <c r="H48" i="41"/>
  <c r="H49" i="41"/>
  <c r="H50" i="41"/>
  <c r="H51" i="41"/>
  <c r="H52" i="41"/>
  <c r="H53" i="41"/>
  <c r="H54" i="41"/>
  <c r="H55" i="41"/>
  <c r="H56" i="41"/>
  <c r="H57" i="41"/>
  <c r="H58" i="41"/>
  <c r="H59" i="41"/>
  <c r="H60" i="41"/>
  <c r="H61" i="41"/>
  <c r="H62" i="41"/>
  <c r="H63" i="41"/>
  <c r="H64" i="41"/>
  <c r="H65" i="41"/>
  <c r="H66" i="41"/>
  <c r="H67" i="41"/>
  <c r="H68" i="41"/>
  <c r="H69" i="41"/>
  <c r="H70" i="41"/>
  <c r="H71" i="41"/>
  <c r="H72" i="41"/>
  <c r="H73" i="41"/>
  <c r="H74" i="41"/>
  <c r="H75" i="41"/>
  <c r="H76" i="41"/>
  <c r="H77" i="41"/>
  <c r="H78" i="41"/>
  <c r="H79" i="41"/>
  <c r="H80" i="41"/>
  <c r="H81" i="41"/>
  <c r="H82" i="41"/>
  <c r="H83" i="41"/>
  <c r="H84" i="41"/>
  <c r="H85" i="41"/>
  <c r="H86" i="41"/>
  <c r="H87" i="41"/>
  <c r="H88" i="41"/>
  <c r="H89" i="41"/>
  <c r="H90" i="41"/>
  <c r="H91" i="41"/>
  <c r="H92" i="41"/>
  <c r="H93" i="41"/>
  <c r="H94" i="41"/>
  <c r="H95" i="41"/>
  <c r="H96" i="41"/>
  <c r="H97" i="41"/>
  <c r="H98" i="41"/>
  <c r="H99" i="41"/>
  <c r="H100" i="41"/>
  <c r="H101" i="41"/>
  <c r="H102" i="41"/>
  <c r="H103" i="41"/>
  <c r="H104" i="41"/>
  <c r="H105" i="41"/>
  <c r="H106" i="41"/>
  <c r="H107" i="41"/>
  <c r="H108" i="41"/>
  <c r="H109" i="41"/>
  <c r="H110" i="41"/>
  <c r="H111" i="41"/>
  <c r="H112" i="41"/>
  <c r="H113" i="41"/>
  <c r="H114" i="41"/>
  <c r="H115" i="41"/>
  <c r="H116" i="41"/>
  <c r="H117" i="41"/>
  <c r="H118" i="41"/>
  <c r="H119" i="41"/>
  <c r="H120" i="41"/>
  <c r="H121" i="41"/>
  <c r="H122" i="41"/>
  <c r="H123" i="41"/>
  <c r="H124" i="41"/>
  <c r="H125" i="41"/>
  <c r="H126" i="41"/>
  <c r="H127" i="41"/>
  <c r="H128" i="41"/>
  <c r="H129" i="41"/>
  <c r="H130" i="41"/>
  <c r="H131" i="41"/>
  <c r="H132" i="41"/>
  <c r="H133" i="41"/>
  <c r="H134" i="41"/>
  <c r="H135" i="41"/>
  <c r="H136" i="41"/>
  <c r="H137" i="41"/>
  <c r="H138" i="41"/>
  <c r="H139" i="41"/>
  <c r="H140" i="41"/>
  <c r="H141" i="41"/>
  <c r="H142" i="41"/>
  <c r="H143" i="41"/>
  <c r="H144" i="41"/>
  <c r="H145" i="41"/>
  <c r="H146" i="41"/>
  <c r="H147" i="41"/>
  <c r="H148" i="41"/>
  <c r="H149" i="41"/>
  <c r="H150" i="41"/>
  <c r="H151" i="41"/>
  <c r="H152" i="41"/>
  <c r="H153" i="41"/>
  <c r="H154" i="41"/>
  <c r="H155" i="41"/>
  <c r="H156" i="41"/>
  <c r="H157" i="41"/>
  <c r="H158" i="41"/>
  <c r="H159" i="41"/>
  <c r="H160" i="41"/>
  <c r="H161" i="41"/>
  <c r="H162" i="41"/>
  <c r="H163" i="41"/>
  <c r="H164" i="41"/>
  <c r="H165" i="41"/>
  <c r="H166" i="41"/>
  <c r="H167" i="41"/>
  <c r="H168" i="41"/>
  <c r="H169" i="41"/>
  <c r="H170" i="41"/>
  <c r="H171" i="41"/>
  <c r="H172" i="41"/>
  <c r="H173" i="41"/>
  <c r="H174" i="41"/>
  <c r="H175" i="41"/>
  <c r="H176" i="41"/>
  <c r="H177" i="41"/>
  <c r="H178" i="41"/>
  <c r="H179" i="41"/>
  <c r="H180" i="41"/>
  <c r="H181" i="41"/>
  <c r="H182" i="41"/>
  <c r="H183" i="41"/>
  <c r="H184" i="41"/>
  <c r="H185" i="41"/>
  <c r="H186" i="41"/>
  <c r="H187" i="41"/>
  <c r="H188" i="41"/>
  <c r="H189" i="41"/>
  <c r="H190" i="41"/>
  <c r="H191" i="41"/>
  <c r="H192" i="41"/>
  <c r="H193" i="41"/>
  <c r="H194" i="41"/>
  <c r="H195" i="41"/>
  <c r="H196" i="41"/>
  <c r="H197" i="41"/>
  <c r="H198" i="41"/>
  <c r="H199" i="41"/>
  <c r="H200" i="41"/>
  <c r="H201" i="41"/>
  <c r="H202" i="41"/>
  <c r="H203" i="41"/>
  <c r="H204" i="41"/>
  <c r="H205" i="41"/>
  <c r="H206" i="41"/>
  <c r="H207" i="41"/>
  <c r="H208" i="41"/>
  <c r="H209" i="41"/>
  <c r="H210" i="41"/>
  <c r="H211" i="41"/>
  <c r="H212" i="41"/>
  <c r="H213" i="41"/>
  <c r="H214" i="41"/>
  <c r="H215" i="41"/>
  <c r="H216" i="41"/>
  <c r="H217" i="41"/>
  <c r="H218" i="41"/>
  <c r="H219" i="41"/>
  <c r="H220" i="41"/>
  <c r="H221" i="41"/>
  <c r="H222" i="41"/>
  <c r="H223" i="41"/>
  <c r="H224" i="41"/>
  <c r="H225" i="41"/>
  <c r="H226" i="41"/>
  <c r="H227" i="41"/>
  <c r="H228" i="41"/>
  <c r="H229" i="41"/>
  <c r="H230" i="41"/>
  <c r="H231" i="41"/>
  <c r="H232" i="41"/>
  <c r="H233" i="41"/>
  <c r="H234" i="41"/>
  <c r="H235" i="41"/>
  <c r="H236" i="41"/>
  <c r="H237" i="41"/>
  <c r="H238" i="41"/>
  <c r="H239" i="41"/>
  <c r="H240" i="41"/>
  <c r="H241" i="41"/>
  <c r="H242" i="41"/>
  <c r="H243" i="41"/>
  <c r="H244" i="41"/>
  <c r="H245" i="41"/>
  <c r="H246" i="41"/>
  <c r="H247" i="41"/>
  <c r="H248" i="41"/>
  <c r="H249" i="41"/>
  <c r="H250" i="41"/>
  <c r="H251" i="41"/>
  <c r="H252" i="41"/>
  <c r="H253" i="41"/>
  <c r="H254" i="41"/>
  <c r="H255" i="41"/>
  <c r="H256" i="41"/>
  <c r="H257" i="41"/>
  <c r="H258" i="41"/>
  <c r="H259" i="41"/>
  <c r="H260" i="41"/>
  <c r="H261" i="41"/>
  <c r="H262" i="41"/>
  <c r="H263" i="41"/>
  <c r="H264" i="41"/>
  <c r="H265" i="41"/>
  <c r="H266" i="41"/>
  <c r="H267" i="41"/>
  <c r="H268" i="41"/>
  <c r="H269" i="41"/>
  <c r="H270" i="41"/>
  <c r="H271" i="41"/>
  <c r="H272" i="41"/>
  <c r="H273" i="41"/>
  <c r="H274" i="41"/>
  <c r="H275" i="41"/>
  <c r="H276" i="41"/>
  <c r="H277" i="41"/>
  <c r="H278" i="41"/>
  <c r="H279" i="41"/>
  <c r="H280" i="41"/>
  <c r="H281" i="41"/>
  <c r="H282" i="41"/>
  <c r="H283" i="41"/>
  <c r="H284" i="41"/>
  <c r="H285" i="41"/>
  <c r="H286" i="41"/>
  <c r="H287" i="41"/>
  <c r="H288" i="41"/>
  <c r="H289" i="41"/>
  <c r="H290" i="41"/>
  <c r="H291" i="41"/>
  <c r="H292" i="41"/>
  <c r="H293" i="41"/>
  <c r="H294" i="41"/>
  <c r="H295" i="41"/>
  <c r="H296" i="41"/>
  <c r="H297" i="41"/>
  <c r="H298" i="41"/>
  <c r="H299" i="41"/>
  <c r="H300" i="41"/>
  <c r="H301" i="41"/>
  <c r="H302" i="41"/>
  <c r="H303" i="41"/>
  <c r="H304" i="41"/>
  <c r="H305" i="41"/>
  <c r="H306" i="41"/>
  <c r="H307" i="41"/>
  <c r="H308" i="41"/>
  <c r="H309" i="41"/>
  <c r="H310" i="41"/>
  <c r="H311" i="41"/>
  <c r="H312" i="41"/>
  <c r="H313" i="41"/>
  <c r="H314" i="41"/>
  <c r="H315" i="41"/>
  <c r="H316" i="41"/>
  <c r="H317" i="41"/>
  <c r="H318" i="41"/>
  <c r="H319" i="41"/>
  <c r="H320" i="41"/>
  <c r="H321" i="41"/>
  <c r="H322" i="41"/>
  <c r="H323" i="41"/>
  <c r="H324" i="41"/>
  <c r="H325" i="41"/>
  <c r="H326" i="41"/>
  <c r="H327" i="41"/>
  <c r="H328" i="41"/>
  <c r="H329" i="41"/>
  <c r="H330" i="41"/>
  <c r="H331" i="41"/>
  <c r="H332" i="41"/>
  <c r="H333" i="41"/>
  <c r="H334" i="41"/>
  <c r="H335" i="41"/>
  <c r="H336" i="41"/>
  <c r="H337" i="41"/>
  <c r="H338" i="41"/>
  <c r="H339" i="41"/>
  <c r="H340" i="41"/>
  <c r="H341" i="41"/>
  <c r="H342" i="41"/>
  <c r="H343" i="41"/>
  <c r="H344" i="41"/>
  <c r="H345" i="41"/>
  <c r="H346" i="41"/>
  <c r="H347" i="41"/>
  <c r="H348" i="41"/>
  <c r="H349" i="41"/>
  <c r="H350" i="41"/>
  <c r="H351" i="41"/>
  <c r="H352" i="41"/>
  <c r="H353" i="41"/>
  <c r="H354" i="41"/>
  <c r="H355" i="41"/>
  <c r="H356" i="41"/>
  <c r="H357" i="41"/>
  <c r="H358" i="41"/>
  <c r="H359" i="41"/>
  <c r="H360" i="41"/>
  <c r="H361" i="41"/>
  <c r="H362" i="41"/>
  <c r="H363" i="41"/>
  <c r="H364" i="41"/>
  <c r="H365" i="41"/>
  <c r="H366" i="41"/>
  <c r="H367" i="41"/>
  <c r="H368" i="41"/>
  <c r="H369" i="41"/>
  <c r="H370" i="41"/>
  <c r="H371" i="41"/>
  <c r="H372" i="41"/>
  <c r="H373" i="41"/>
  <c r="H374" i="41"/>
  <c r="H375" i="41"/>
  <c r="H376" i="41"/>
  <c r="H377" i="41"/>
  <c r="H378" i="41"/>
  <c r="H379" i="41"/>
  <c r="H380" i="41"/>
  <c r="H381" i="41"/>
  <c r="H382" i="41"/>
  <c r="H383" i="41"/>
  <c r="H384" i="41"/>
  <c r="H385" i="41"/>
  <c r="H386" i="41"/>
  <c r="H387" i="41"/>
  <c r="H388" i="41"/>
  <c r="H389" i="41"/>
  <c r="H390" i="41"/>
  <c r="H391" i="41"/>
  <c r="H392" i="41"/>
  <c r="H393" i="41"/>
  <c r="H394" i="41"/>
  <c r="H395" i="41"/>
  <c r="H396" i="41"/>
  <c r="H397" i="41"/>
  <c r="H398" i="41"/>
  <c r="H399" i="41"/>
  <c r="H400" i="41"/>
  <c r="H401" i="41"/>
  <c r="H402" i="41"/>
  <c r="H403" i="41"/>
  <c r="H404" i="41"/>
  <c r="H405" i="41"/>
  <c r="H406" i="41"/>
  <c r="H407" i="41"/>
  <c r="H408" i="41"/>
  <c r="H409" i="41"/>
  <c r="H410" i="41"/>
  <c r="H411" i="41"/>
  <c r="H412" i="41"/>
  <c r="H413" i="41"/>
  <c r="H414" i="41"/>
  <c r="H415" i="41"/>
  <c r="H416" i="41"/>
  <c r="H417" i="41"/>
  <c r="H418" i="41"/>
  <c r="H419" i="41"/>
  <c r="H420" i="41"/>
  <c r="H421" i="41"/>
  <c r="H422" i="41"/>
  <c r="H423" i="41"/>
  <c r="H424" i="41"/>
  <c r="H425" i="41"/>
  <c r="H426" i="41"/>
  <c r="H427" i="41"/>
  <c r="H428" i="41"/>
  <c r="H3" i="41"/>
  <c r="N429" i="41" l="1"/>
  <c r="M429" i="41"/>
  <c r="L429" i="41"/>
  <c r="K429" i="41"/>
  <c r="J429" i="41"/>
  <c r="I429" i="41"/>
  <c r="D11" i="43" l="1"/>
  <c r="D12" i="43"/>
  <c r="D13" i="43"/>
  <c r="D14" i="43"/>
  <c r="D9" i="43"/>
  <c r="D6" i="43"/>
  <c r="D7" i="43"/>
  <c r="K14" i="45" l="1"/>
  <c r="B14" i="45" s="1"/>
  <c r="B12" i="45" l="1"/>
  <c r="C12" i="45"/>
  <c r="B4" i="44"/>
  <c r="B1" i="44"/>
  <c r="L94" i="45"/>
  <c r="M29" i="45"/>
  <c r="H29" i="45"/>
  <c r="L96" i="45" s="1"/>
  <c r="B69" i="45" s="1"/>
  <c r="B29" i="45"/>
  <c r="L95" i="45" s="1"/>
  <c r="B68" i="45" s="1"/>
  <c r="AL23" i="45"/>
  <c r="AH23" i="45"/>
  <c r="Z23" i="45"/>
  <c r="B24" i="46"/>
  <c r="B42" i="46" s="1"/>
  <c r="B39" i="45" l="1"/>
  <c r="C42" i="46"/>
  <c r="B67" i="45"/>
  <c r="AG29" i="45"/>
  <c r="Z29" i="45"/>
  <c r="B3" i="44"/>
  <c r="B2" i="44"/>
  <c r="L97" i="45" l="1"/>
  <c r="B70" i="45" s="1"/>
  <c r="D76" i="39"/>
  <c r="E11" i="43"/>
  <c r="F11" i="43" s="1"/>
  <c r="G11" i="43" s="1"/>
  <c r="H11" i="43" s="1"/>
  <c r="I11" i="43" s="1"/>
  <c r="J11" i="43" s="1"/>
  <c r="K11" i="43" s="1"/>
  <c r="L11" i="43" s="1"/>
  <c r="M11" i="43" s="1"/>
  <c r="N11" i="43" s="1"/>
  <c r="O11" i="43" s="1"/>
  <c r="E12" i="43"/>
  <c r="F12" i="43" s="1"/>
  <c r="G12" i="43" s="1"/>
  <c r="H12" i="43" s="1"/>
  <c r="I12" i="43" s="1"/>
  <c r="J12" i="43" s="1"/>
  <c r="K12" i="43" s="1"/>
  <c r="L12" i="43" s="1"/>
  <c r="M12" i="43" s="1"/>
  <c r="N12" i="43" s="1"/>
  <c r="O12" i="43" s="1"/>
  <c r="E13" i="43"/>
  <c r="F13" i="43" s="1"/>
  <c r="G13" i="43" s="1"/>
  <c r="H13" i="43" s="1"/>
  <c r="I13" i="43" s="1"/>
  <c r="J13" i="43" s="1"/>
  <c r="K13" i="43" s="1"/>
  <c r="L13" i="43" s="1"/>
  <c r="M13" i="43" s="1"/>
  <c r="N13" i="43" s="1"/>
  <c r="O13" i="43" s="1"/>
  <c r="E14" i="43"/>
  <c r="F14" i="43" s="1"/>
  <c r="G14" i="43" s="1"/>
  <c r="H14" i="43" s="1"/>
  <c r="I14" i="43" s="1"/>
  <c r="J14" i="43" s="1"/>
  <c r="K14" i="43" s="1"/>
  <c r="L14" i="43" s="1"/>
  <c r="M14" i="43" s="1"/>
  <c r="N14" i="43" s="1"/>
  <c r="O14" i="43" s="1"/>
  <c r="E9" i="43"/>
  <c r="F9" i="43" s="1"/>
  <c r="G9" i="43" s="1"/>
  <c r="H9" i="43" s="1"/>
  <c r="I9" i="43" s="1"/>
  <c r="J9" i="43" s="1"/>
  <c r="K9" i="43" s="1"/>
  <c r="L9" i="43" s="1"/>
  <c r="M9" i="43" s="1"/>
  <c r="N9" i="43" s="1"/>
  <c r="O9" i="43" s="1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E6" i="43"/>
  <c r="F6" i="43" s="1"/>
  <c r="G6" i="43" s="1"/>
  <c r="H6" i="43" s="1"/>
  <c r="I6" i="43" s="1"/>
  <c r="J6" i="43" s="1"/>
  <c r="K6" i="43" s="1"/>
  <c r="L6" i="43" s="1"/>
  <c r="M6" i="43" s="1"/>
  <c r="N6" i="43" s="1"/>
  <c r="O6" i="43" s="1"/>
  <c r="D10" i="43"/>
  <c r="E10" i="43" s="1"/>
  <c r="F10" i="43" s="1"/>
  <c r="G10" i="43" s="1"/>
  <c r="H10" i="43" s="1"/>
  <c r="I10" i="43" s="1"/>
  <c r="J10" i="43" s="1"/>
  <c r="K10" i="43" s="1"/>
  <c r="L10" i="43" s="1"/>
  <c r="M10" i="43" s="1"/>
  <c r="N10" i="43" s="1"/>
  <c r="O10" i="43" s="1"/>
  <c r="D4" i="43" l="1"/>
  <c r="E4" i="43" s="1"/>
  <c r="F4" i="43" s="1"/>
  <c r="G4" i="43" s="1"/>
  <c r="H4" i="43" s="1"/>
  <c r="I4" i="43" s="1"/>
  <c r="J4" i="43" s="1"/>
  <c r="K4" i="43" s="1"/>
  <c r="L4" i="43" s="1"/>
  <c r="M4" i="43" s="1"/>
  <c r="N4" i="43" s="1"/>
  <c r="O4" i="43" s="1"/>
  <c r="D5" i="43"/>
  <c r="E5" i="43" s="1"/>
  <c r="F5" i="43" s="1"/>
  <c r="G5" i="43" s="1"/>
  <c r="H5" i="43" s="1"/>
  <c r="I5" i="43" s="1"/>
  <c r="J5" i="43" s="1"/>
  <c r="K5" i="43" s="1"/>
  <c r="L5" i="43" s="1"/>
  <c r="M5" i="43" s="1"/>
  <c r="N5" i="43" s="1"/>
  <c r="O5" i="43" s="1"/>
  <c r="B23" i="46"/>
  <c r="F2238" i="44"/>
  <c r="F2239" i="44"/>
  <c r="F2241" i="44"/>
  <c r="F2242" i="44"/>
  <c r="F2243" i="44"/>
  <c r="F2244" i="44"/>
  <c r="F2246" i="44"/>
  <c r="F2247" i="44"/>
  <c r="F2248" i="44"/>
  <c r="F2249" i="44"/>
  <c r="F2250" i="44"/>
  <c r="F2251" i="44"/>
  <c r="F2252" i="44"/>
  <c r="F2253" i="44"/>
  <c r="F2254" i="44"/>
  <c r="F2256" i="44"/>
  <c r="F2258" i="44"/>
  <c r="F2259" i="44"/>
  <c r="F2261" i="44"/>
  <c r="F2262" i="44"/>
  <c r="F2263" i="44"/>
  <c r="F2265" i="44"/>
  <c r="F2266" i="44"/>
  <c r="F2267" i="44"/>
  <c r="F2268" i="44"/>
  <c r="F2270" i="44"/>
  <c r="F2271" i="44"/>
  <c r="F2272" i="44"/>
  <c r="F2273" i="44"/>
  <c r="F2274" i="44"/>
  <c r="F2277" i="44"/>
  <c r="F2278" i="44"/>
  <c r="F2279" i="44"/>
  <c r="F2280" i="44"/>
  <c r="F2281" i="44"/>
  <c r="F2282" i="44"/>
  <c r="F2284" i="44"/>
  <c r="F2285" i="44"/>
  <c r="F2286" i="44"/>
  <c r="F2287" i="44"/>
  <c r="F2288" i="44"/>
  <c r="F2289" i="44"/>
  <c r="F2290" i="44"/>
  <c r="F2292" i="44"/>
  <c r="F2293" i="44"/>
  <c r="F2294" i="44"/>
  <c r="F2295" i="44"/>
  <c r="F2296" i="44"/>
  <c r="F2298" i="44"/>
  <c r="F2299" i="44"/>
  <c r="F2300" i="44"/>
  <c r="F2301" i="44"/>
  <c r="F2303" i="44"/>
  <c r="F2304" i="44"/>
  <c r="F2305" i="44"/>
  <c r="F2306" i="44"/>
  <c r="F2307" i="44"/>
  <c r="F2308" i="44"/>
  <c r="F2310" i="44"/>
  <c r="F2311" i="44"/>
  <c r="F2312" i="44"/>
  <c r="F2313" i="44"/>
  <c r="F2314" i="44"/>
  <c r="F2315" i="44"/>
  <c r="F2316" i="44"/>
  <c r="F2317" i="44"/>
  <c r="F2318" i="44"/>
  <c r="F2320" i="44"/>
  <c r="F2323" i="44"/>
  <c r="F2324" i="44"/>
  <c r="F2326" i="44"/>
  <c r="F2327" i="44"/>
  <c r="F2328" i="44"/>
  <c r="F2329" i="44"/>
  <c r="F2330" i="44"/>
  <c r="F2331" i="44"/>
  <c r="F2333" i="44"/>
  <c r="F2334" i="44"/>
  <c r="F2335" i="44"/>
  <c r="F2336" i="44"/>
  <c r="F2337" i="44"/>
  <c r="F2338" i="44"/>
  <c r="F2340" i="44"/>
  <c r="F2341" i="44"/>
  <c r="F2342" i="44"/>
  <c r="F2344" i="44"/>
  <c r="F2345" i="44"/>
  <c r="F2346" i="44"/>
  <c r="F2347" i="44"/>
  <c r="F2348" i="44"/>
  <c r="F2349" i="44"/>
  <c r="F2351" i="44"/>
  <c r="F2353" i="44"/>
  <c r="F2354" i="44"/>
  <c r="F2356" i="44"/>
  <c r="F2357" i="44"/>
  <c r="F2358" i="44"/>
  <c r="F2359" i="44"/>
  <c r="F2361" i="44"/>
  <c r="F2362" i="44"/>
  <c r="F2363" i="44"/>
  <c r="F2366" i="44"/>
  <c r="F2367" i="44"/>
  <c r="F2369" i="44"/>
  <c r="F2370" i="44"/>
  <c r="F2371" i="44"/>
  <c r="F2373" i="44"/>
  <c r="F2374" i="44"/>
  <c r="F2375" i="44"/>
  <c r="F2376" i="44"/>
  <c r="F2378" i="44"/>
  <c r="B41" i="46" l="1"/>
  <c r="B38" i="45"/>
  <c r="C41" i="46"/>
  <c r="P2087" i="43"/>
  <c r="P2086" i="43"/>
  <c r="P2085" i="43"/>
  <c r="P2084" i="43"/>
  <c r="P2083" i="43"/>
  <c r="P2082" i="43"/>
  <c r="O2081" i="43"/>
  <c r="N2081" i="43"/>
  <c r="M2081" i="43"/>
  <c r="L2081" i="43"/>
  <c r="K2081" i="43"/>
  <c r="J2081" i="43"/>
  <c r="I2081" i="43"/>
  <c r="H2081" i="43"/>
  <c r="G2081" i="43"/>
  <c r="F2081" i="43"/>
  <c r="E2081" i="43"/>
  <c r="D2081" i="43"/>
  <c r="P2080" i="43"/>
  <c r="F2227" i="44" s="1"/>
  <c r="P2079" i="43"/>
  <c r="F2226" i="44" s="1"/>
  <c r="O2078" i="43"/>
  <c r="N2078" i="43"/>
  <c r="M2078" i="43"/>
  <c r="L2078" i="43"/>
  <c r="K2078" i="43"/>
  <c r="J2078" i="43"/>
  <c r="I2078" i="43"/>
  <c r="H2078" i="43"/>
  <c r="G2078" i="43"/>
  <c r="F2078" i="43"/>
  <c r="E2078" i="43"/>
  <c r="D2078" i="43"/>
  <c r="P2077" i="43"/>
  <c r="P2076" i="43"/>
  <c r="P2075" i="43"/>
  <c r="P2074" i="43"/>
  <c r="P2073" i="43"/>
  <c r="P2072" i="43"/>
  <c r="O2071" i="43"/>
  <c r="N2071" i="43"/>
  <c r="M2071" i="43"/>
  <c r="L2071" i="43"/>
  <c r="K2071" i="43"/>
  <c r="J2071" i="43"/>
  <c r="I2071" i="43"/>
  <c r="H2071" i="43"/>
  <c r="G2071" i="43"/>
  <c r="F2071" i="43"/>
  <c r="E2071" i="43"/>
  <c r="D2071" i="43"/>
  <c r="P2070" i="43"/>
  <c r="F2217" i="44" s="1"/>
  <c r="P2069" i="43"/>
  <c r="P2068" i="43"/>
  <c r="P2067" i="43"/>
  <c r="P2066" i="43"/>
  <c r="P2065" i="43"/>
  <c r="P2064" i="43"/>
  <c r="O2063" i="43"/>
  <c r="N2063" i="43"/>
  <c r="M2063" i="43"/>
  <c r="L2063" i="43"/>
  <c r="K2063" i="43"/>
  <c r="J2063" i="43"/>
  <c r="I2063" i="43"/>
  <c r="H2063" i="43"/>
  <c r="G2063" i="43"/>
  <c r="F2063" i="43"/>
  <c r="E2063" i="43"/>
  <c r="D2063" i="43"/>
  <c r="P2062" i="43"/>
  <c r="F2209" i="44" s="1"/>
  <c r="P2061" i="43"/>
  <c r="P2060" i="43"/>
  <c r="P2059" i="43"/>
  <c r="P2058" i="43"/>
  <c r="P2057" i="43"/>
  <c r="P2056" i="43"/>
  <c r="O2055" i="43"/>
  <c r="N2055" i="43"/>
  <c r="M2055" i="43"/>
  <c r="L2055" i="43"/>
  <c r="K2055" i="43"/>
  <c r="J2055" i="43"/>
  <c r="I2055" i="43"/>
  <c r="H2055" i="43"/>
  <c r="G2055" i="43"/>
  <c r="F2055" i="43"/>
  <c r="E2055" i="43"/>
  <c r="D2055" i="43"/>
  <c r="P2054" i="43"/>
  <c r="F2201" i="44" s="1"/>
  <c r="P2053" i="43"/>
  <c r="F2200" i="44" s="1"/>
  <c r="P2052" i="43"/>
  <c r="F2199" i="44" s="1"/>
  <c r="P2051" i="43"/>
  <c r="F2198" i="44" s="1"/>
  <c r="P2050" i="43"/>
  <c r="F2197" i="44" s="1"/>
  <c r="P2049" i="43"/>
  <c r="P2048" i="43"/>
  <c r="P2047" i="43"/>
  <c r="P2046" i="43"/>
  <c r="P2045" i="43"/>
  <c r="P2044" i="43"/>
  <c r="P2043" i="43"/>
  <c r="P2042" i="43"/>
  <c r="P2041" i="43"/>
  <c r="P2040" i="43"/>
  <c r="P2039" i="43"/>
  <c r="P2038" i="43"/>
  <c r="P2037" i="43"/>
  <c r="P2036" i="43"/>
  <c r="P2035" i="43"/>
  <c r="P2034" i="43"/>
  <c r="P2033" i="43"/>
  <c r="P2032" i="43"/>
  <c r="O2031" i="43"/>
  <c r="N2031" i="43"/>
  <c r="M2031" i="43"/>
  <c r="L2031" i="43"/>
  <c r="K2031" i="43"/>
  <c r="J2031" i="43"/>
  <c r="I2031" i="43"/>
  <c r="H2031" i="43"/>
  <c r="G2031" i="43"/>
  <c r="F2031" i="43"/>
  <c r="E2031" i="43"/>
  <c r="D2031" i="43"/>
  <c r="P2030" i="43"/>
  <c r="F2177" i="44" s="1"/>
  <c r="P2029" i="43"/>
  <c r="F2176" i="44" s="1"/>
  <c r="P2028" i="43"/>
  <c r="F2175" i="44" s="1"/>
  <c r="P2027" i="43"/>
  <c r="F2174" i="44" s="1"/>
  <c r="P2026" i="43"/>
  <c r="F2173" i="44" s="1"/>
  <c r="P2025" i="43"/>
  <c r="P2024" i="43"/>
  <c r="P2023" i="43"/>
  <c r="P2022" i="43"/>
  <c r="P2021" i="43"/>
  <c r="P2020" i="43"/>
  <c r="P2019" i="43"/>
  <c r="P2018" i="43"/>
  <c r="P2017" i="43"/>
  <c r="P2016" i="43"/>
  <c r="P2015" i="43"/>
  <c r="P2014" i="43"/>
  <c r="P2013" i="43"/>
  <c r="P2012" i="43"/>
  <c r="P2011" i="43"/>
  <c r="P2010" i="43"/>
  <c r="P2009" i="43"/>
  <c r="P2008" i="43"/>
  <c r="O2007" i="43"/>
  <c r="N2007" i="43"/>
  <c r="M2007" i="43"/>
  <c r="L2007" i="43"/>
  <c r="K2007" i="43"/>
  <c r="J2007" i="43"/>
  <c r="I2007" i="43"/>
  <c r="H2007" i="43"/>
  <c r="G2007" i="43"/>
  <c r="F2007" i="43"/>
  <c r="E2007" i="43"/>
  <c r="D2007" i="43"/>
  <c r="P2005" i="43"/>
  <c r="P2004" i="43"/>
  <c r="P2003" i="43"/>
  <c r="P2002" i="43"/>
  <c r="P2001" i="43"/>
  <c r="P2000" i="43"/>
  <c r="P1999" i="43"/>
  <c r="P1998" i="43"/>
  <c r="P1997" i="43"/>
  <c r="P1996" i="43"/>
  <c r="P1995" i="43"/>
  <c r="P1994" i="43"/>
  <c r="P1993" i="43"/>
  <c r="P1992" i="43"/>
  <c r="P1991" i="43"/>
  <c r="P1990" i="43"/>
  <c r="P1989" i="43"/>
  <c r="P1988" i="43"/>
  <c r="P1987" i="43"/>
  <c r="P1986" i="43"/>
  <c r="P1985" i="43"/>
  <c r="P1984" i="43"/>
  <c r="P1983" i="43"/>
  <c r="P1982" i="43"/>
  <c r="P1981" i="43"/>
  <c r="P1980" i="43"/>
  <c r="P1979" i="43"/>
  <c r="O1978" i="43"/>
  <c r="N1978" i="43"/>
  <c r="M1978" i="43"/>
  <c r="L1978" i="43"/>
  <c r="K1978" i="43"/>
  <c r="J1978" i="43"/>
  <c r="I1978" i="43"/>
  <c r="H1978" i="43"/>
  <c r="G1978" i="43"/>
  <c r="F1978" i="43"/>
  <c r="E1978" i="43"/>
  <c r="D1978" i="43"/>
  <c r="P1977" i="43"/>
  <c r="F2124" i="44" s="1"/>
  <c r="P1976" i="43"/>
  <c r="F2123" i="44" s="1"/>
  <c r="P1975" i="43"/>
  <c r="F2122" i="44" s="1"/>
  <c r="P1974" i="43"/>
  <c r="F2121" i="44" s="1"/>
  <c r="P1973" i="43"/>
  <c r="F2120" i="44" s="1"/>
  <c r="O1972" i="43"/>
  <c r="N1972" i="43"/>
  <c r="M1972" i="43"/>
  <c r="L1972" i="43"/>
  <c r="K1972" i="43"/>
  <c r="J1972" i="43"/>
  <c r="I1972" i="43"/>
  <c r="H1972" i="43"/>
  <c r="G1972" i="43"/>
  <c r="F1972" i="43"/>
  <c r="E1972" i="43"/>
  <c r="D1972" i="43"/>
  <c r="P1971" i="43"/>
  <c r="P1970" i="43"/>
  <c r="P1969" i="43"/>
  <c r="P1968" i="43"/>
  <c r="P1967" i="43"/>
  <c r="P1966" i="43"/>
  <c r="P1965" i="43"/>
  <c r="P1964" i="43"/>
  <c r="P1963" i="43"/>
  <c r="P1962" i="43"/>
  <c r="F2109" i="44" s="1"/>
  <c r="P1961" i="43"/>
  <c r="F2108" i="44" s="1"/>
  <c r="P1960" i="43"/>
  <c r="F2107" i="44" s="1"/>
  <c r="P1959" i="43"/>
  <c r="F2106" i="44" s="1"/>
  <c r="P1958" i="43"/>
  <c r="F2105" i="44" s="1"/>
  <c r="O1957" i="43"/>
  <c r="N1957" i="43"/>
  <c r="M1957" i="43"/>
  <c r="L1957" i="43"/>
  <c r="K1957" i="43"/>
  <c r="J1957" i="43"/>
  <c r="I1957" i="43"/>
  <c r="H1957" i="43"/>
  <c r="G1957" i="43"/>
  <c r="F1957" i="43"/>
  <c r="E1957" i="43"/>
  <c r="D1957" i="43"/>
  <c r="P1955" i="43"/>
  <c r="P1954" i="43"/>
  <c r="P1953" i="43"/>
  <c r="P1952" i="43"/>
  <c r="P1951" i="43"/>
  <c r="P1950" i="43"/>
  <c r="P1949" i="43"/>
  <c r="P1948" i="43"/>
  <c r="P1947" i="43"/>
  <c r="P1946" i="43"/>
  <c r="P1945" i="43"/>
  <c r="P1944" i="43"/>
  <c r="P1943" i="43"/>
  <c r="P1942" i="43"/>
  <c r="P1941" i="43"/>
  <c r="P1940" i="43"/>
  <c r="P1939" i="43"/>
  <c r="P1938" i="43"/>
  <c r="P1937" i="43"/>
  <c r="P1936" i="43"/>
  <c r="P1935" i="43"/>
  <c r="P1934" i="43"/>
  <c r="P1933" i="43"/>
  <c r="P1932" i="43"/>
  <c r="O1931" i="43"/>
  <c r="N1931" i="43"/>
  <c r="M1931" i="43"/>
  <c r="L1931" i="43"/>
  <c r="K1931" i="43"/>
  <c r="J1931" i="43"/>
  <c r="I1931" i="43"/>
  <c r="H1931" i="43"/>
  <c r="G1931" i="43"/>
  <c r="F1931" i="43"/>
  <c r="E1931" i="43"/>
  <c r="D1931" i="43"/>
  <c r="P1930" i="43"/>
  <c r="P1929" i="43"/>
  <c r="P1928" i="43"/>
  <c r="P1927" i="43"/>
  <c r="P1926" i="43"/>
  <c r="P1925" i="43"/>
  <c r="P1924" i="43"/>
  <c r="P1923" i="43"/>
  <c r="P1922" i="43"/>
  <c r="P1921" i="43"/>
  <c r="P1920" i="43"/>
  <c r="P1919" i="43"/>
  <c r="P1918" i="43"/>
  <c r="P1917" i="43"/>
  <c r="P1916" i="43"/>
  <c r="P1915" i="43"/>
  <c r="O1914" i="43"/>
  <c r="N1914" i="43"/>
  <c r="M1914" i="43"/>
  <c r="L1914" i="43"/>
  <c r="K1914" i="43"/>
  <c r="J1914" i="43"/>
  <c r="I1914" i="43"/>
  <c r="H1914" i="43"/>
  <c r="G1914" i="43"/>
  <c r="F1914" i="43"/>
  <c r="E1914" i="43"/>
  <c r="D1914" i="43"/>
  <c r="P1913" i="43"/>
  <c r="P1912" i="43"/>
  <c r="P1911" i="43"/>
  <c r="P1910" i="43"/>
  <c r="P1909" i="43"/>
  <c r="P1908" i="43"/>
  <c r="P1907" i="43"/>
  <c r="P1906" i="43"/>
  <c r="P1905" i="43"/>
  <c r="F2052" i="44" s="1"/>
  <c r="P1904" i="43"/>
  <c r="P1903" i="43"/>
  <c r="P1902" i="43"/>
  <c r="P1901" i="43"/>
  <c r="P1900" i="43"/>
  <c r="P1899" i="43"/>
  <c r="P1898" i="43"/>
  <c r="P1897" i="43"/>
  <c r="P1896" i="43"/>
  <c r="F2043" i="44" s="1"/>
  <c r="P1895" i="43"/>
  <c r="F2042" i="44" s="1"/>
  <c r="P1894" i="43"/>
  <c r="P1893" i="43"/>
  <c r="P1892" i="43"/>
  <c r="P1891" i="43"/>
  <c r="P1890" i="43"/>
  <c r="P1889" i="43"/>
  <c r="P1888" i="43"/>
  <c r="P1887" i="43"/>
  <c r="P1886" i="43"/>
  <c r="F2033" i="44" s="1"/>
  <c r="P1885" i="43"/>
  <c r="F2032" i="44" s="1"/>
  <c r="P1884" i="43"/>
  <c r="P1883" i="43"/>
  <c r="P1882" i="43"/>
  <c r="P1881" i="43"/>
  <c r="P1880" i="43"/>
  <c r="P1879" i="43"/>
  <c r="P1878" i="43"/>
  <c r="P1877" i="43"/>
  <c r="O1876" i="43"/>
  <c r="N1876" i="43"/>
  <c r="M1876" i="43"/>
  <c r="L1876" i="43"/>
  <c r="K1876" i="43"/>
  <c r="J1876" i="43"/>
  <c r="I1876" i="43"/>
  <c r="H1876" i="43"/>
  <c r="G1876" i="43"/>
  <c r="F1876" i="43"/>
  <c r="E1876" i="43"/>
  <c r="D1876" i="43"/>
  <c r="P1875" i="43"/>
  <c r="P1874" i="43"/>
  <c r="P1873" i="43"/>
  <c r="P1872" i="43"/>
  <c r="P1871" i="43"/>
  <c r="P1870" i="43"/>
  <c r="P1869" i="43"/>
  <c r="P1868" i="43"/>
  <c r="P1867" i="43"/>
  <c r="P1866" i="43"/>
  <c r="P1865" i="43"/>
  <c r="P1864" i="43"/>
  <c r="P1863" i="43"/>
  <c r="P1862" i="43"/>
  <c r="P1861" i="43"/>
  <c r="P1860" i="43"/>
  <c r="P1859" i="43"/>
  <c r="P1858" i="43"/>
  <c r="P1857" i="43"/>
  <c r="P1856" i="43"/>
  <c r="P1855" i="43"/>
  <c r="P1854" i="43"/>
  <c r="P1853" i="43"/>
  <c r="P1852" i="43"/>
  <c r="P1851" i="43"/>
  <c r="P1850" i="43"/>
  <c r="P1849" i="43"/>
  <c r="P1848" i="43"/>
  <c r="P1847" i="43"/>
  <c r="P1846" i="43"/>
  <c r="P1845" i="43"/>
  <c r="P1844" i="43"/>
  <c r="P1843" i="43"/>
  <c r="P1842" i="43"/>
  <c r="P1841" i="43"/>
  <c r="P1840" i="43"/>
  <c r="P1839" i="43"/>
  <c r="P1838" i="43"/>
  <c r="P1837" i="43"/>
  <c r="P1836" i="43"/>
  <c r="P1835" i="43"/>
  <c r="F1982" i="44" s="1"/>
  <c r="P1834" i="43"/>
  <c r="F1981" i="44" s="1"/>
  <c r="P1833" i="43"/>
  <c r="F1980" i="44" s="1"/>
  <c r="P1832" i="43"/>
  <c r="P1831" i="43"/>
  <c r="P1830" i="43"/>
  <c r="P1829" i="43"/>
  <c r="P1828" i="43"/>
  <c r="P1827" i="43"/>
  <c r="P1826" i="43"/>
  <c r="P1825" i="43"/>
  <c r="O1824" i="43"/>
  <c r="N1824" i="43"/>
  <c r="M1824" i="43"/>
  <c r="L1824" i="43"/>
  <c r="K1824" i="43"/>
  <c r="J1824" i="43"/>
  <c r="I1824" i="43"/>
  <c r="H1824" i="43"/>
  <c r="G1824" i="43"/>
  <c r="F1824" i="43"/>
  <c r="E1824" i="43"/>
  <c r="D1824" i="43"/>
  <c r="P1823" i="43"/>
  <c r="P1822" i="43"/>
  <c r="P1821" i="43"/>
  <c r="P1820" i="43"/>
  <c r="P1819" i="43"/>
  <c r="P1818" i="43"/>
  <c r="P1817" i="43"/>
  <c r="P1816" i="43"/>
  <c r="P1815" i="43"/>
  <c r="P1814" i="43"/>
  <c r="P1813" i="43"/>
  <c r="P1812" i="43"/>
  <c r="P1811" i="43"/>
  <c r="P1810" i="43"/>
  <c r="P1809" i="43"/>
  <c r="P1808" i="43"/>
  <c r="P1807" i="43"/>
  <c r="P1806" i="43"/>
  <c r="P1805" i="43"/>
  <c r="P1804" i="43"/>
  <c r="P1803" i="43"/>
  <c r="P1802" i="43"/>
  <c r="P1801" i="43"/>
  <c r="P1800" i="43"/>
  <c r="P1799" i="43"/>
  <c r="P1798" i="43"/>
  <c r="P1797" i="43"/>
  <c r="P1796" i="43"/>
  <c r="P1795" i="43"/>
  <c r="P1794" i="43"/>
  <c r="P1793" i="43"/>
  <c r="P1792" i="43"/>
  <c r="P1791" i="43"/>
  <c r="P1790" i="43"/>
  <c r="P1789" i="43"/>
  <c r="P1788" i="43"/>
  <c r="P1787" i="43"/>
  <c r="P1786" i="43"/>
  <c r="P1785" i="43"/>
  <c r="P1784" i="43"/>
  <c r="P1783" i="43"/>
  <c r="P1782" i="43"/>
  <c r="P1781" i="43"/>
  <c r="P1780" i="43"/>
  <c r="P1779" i="43"/>
  <c r="P1778" i="43"/>
  <c r="P1777" i="43"/>
  <c r="P1776" i="43"/>
  <c r="O1775" i="43"/>
  <c r="N1775" i="43"/>
  <c r="M1775" i="43"/>
  <c r="L1775" i="43"/>
  <c r="K1775" i="43"/>
  <c r="J1775" i="43"/>
  <c r="I1775" i="43"/>
  <c r="H1775" i="43"/>
  <c r="G1775" i="43"/>
  <c r="F1775" i="43"/>
  <c r="E1775" i="43"/>
  <c r="D1775" i="43"/>
  <c r="P1774" i="43"/>
  <c r="P1773" i="43"/>
  <c r="P1772" i="43"/>
  <c r="P1771" i="43"/>
  <c r="P1770" i="43"/>
  <c r="P1769" i="43"/>
  <c r="P1768" i="43"/>
  <c r="P1767" i="43"/>
  <c r="P1766" i="43"/>
  <c r="P1765" i="43"/>
  <c r="P1764" i="43"/>
  <c r="P1763" i="43"/>
  <c r="P1762" i="43"/>
  <c r="P1761" i="43"/>
  <c r="P1760" i="43"/>
  <c r="P1759" i="43"/>
  <c r="P1758" i="43"/>
  <c r="P1757" i="43"/>
  <c r="P1756" i="43"/>
  <c r="P1755" i="43"/>
  <c r="P1754" i="43"/>
  <c r="P1753" i="43"/>
  <c r="P1752" i="43"/>
  <c r="P1751" i="43"/>
  <c r="P1750" i="43"/>
  <c r="P1749" i="43"/>
  <c r="P1748" i="43"/>
  <c r="P1747" i="43"/>
  <c r="P1746" i="43"/>
  <c r="P1745" i="43"/>
  <c r="P1744" i="43"/>
  <c r="P1743" i="43"/>
  <c r="P1742" i="43"/>
  <c r="P1741" i="43"/>
  <c r="P1740" i="43"/>
  <c r="P1739" i="43"/>
  <c r="P1738" i="43"/>
  <c r="P1737" i="43"/>
  <c r="P1736" i="43"/>
  <c r="P1735" i="43"/>
  <c r="P1734" i="43"/>
  <c r="P1733" i="43"/>
  <c r="P1732" i="43"/>
  <c r="P1731" i="43"/>
  <c r="P1730" i="43"/>
  <c r="P1729" i="43"/>
  <c r="P1728" i="43"/>
  <c r="P1727" i="43"/>
  <c r="P1726" i="43"/>
  <c r="P1725" i="43"/>
  <c r="P1724" i="43"/>
  <c r="P1723" i="43"/>
  <c r="P1722" i="43"/>
  <c r="P1721" i="43"/>
  <c r="P1720" i="43"/>
  <c r="F1867" i="44" s="1"/>
  <c r="P1719" i="43"/>
  <c r="F1866" i="44" s="1"/>
  <c r="P1718" i="43"/>
  <c r="P1717" i="43"/>
  <c r="P1716" i="43"/>
  <c r="P1715" i="43"/>
  <c r="P1714" i="43"/>
  <c r="P1713" i="43"/>
  <c r="P1712" i="43"/>
  <c r="P1711" i="43"/>
  <c r="P1710" i="43"/>
  <c r="O1709" i="43"/>
  <c r="N1709" i="43"/>
  <c r="M1709" i="43"/>
  <c r="L1709" i="43"/>
  <c r="K1709" i="43"/>
  <c r="J1709" i="43"/>
  <c r="I1709" i="43"/>
  <c r="H1709" i="43"/>
  <c r="G1709" i="43"/>
  <c r="F1709" i="43"/>
  <c r="E1709" i="43"/>
  <c r="D1709" i="43"/>
  <c r="P1708" i="43"/>
  <c r="F1855" i="44" s="1"/>
  <c r="P1707" i="43"/>
  <c r="P1706" i="43"/>
  <c r="P1705" i="43"/>
  <c r="P1704" i="43"/>
  <c r="P1703" i="43"/>
  <c r="P1702" i="43"/>
  <c r="P1701" i="43"/>
  <c r="P1700" i="43"/>
  <c r="P1699" i="43"/>
  <c r="O1698" i="43"/>
  <c r="N1698" i="43"/>
  <c r="M1698" i="43"/>
  <c r="L1698" i="43"/>
  <c r="K1698" i="43"/>
  <c r="J1698" i="43"/>
  <c r="I1698" i="43"/>
  <c r="H1698" i="43"/>
  <c r="G1698" i="43"/>
  <c r="F1698" i="43"/>
  <c r="E1698" i="43"/>
  <c r="D1698" i="43"/>
  <c r="P1696" i="43"/>
  <c r="P1695" i="43"/>
  <c r="P1694" i="43"/>
  <c r="P1693" i="43"/>
  <c r="P1692" i="43"/>
  <c r="P1691" i="43"/>
  <c r="P1690" i="43"/>
  <c r="P1689" i="43"/>
  <c r="P1688" i="43"/>
  <c r="P1687" i="43"/>
  <c r="P1686" i="43"/>
  <c r="P1685" i="43"/>
  <c r="P1684" i="43"/>
  <c r="P1683" i="43"/>
  <c r="P1682" i="43"/>
  <c r="P1681" i="43"/>
  <c r="P1680" i="43"/>
  <c r="P1679" i="43"/>
  <c r="O1678" i="43"/>
  <c r="N1678" i="43"/>
  <c r="M1678" i="43"/>
  <c r="L1678" i="43"/>
  <c r="K1678" i="43"/>
  <c r="J1678" i="43"/>
  <c r="I1678" i="43"/>
  <c r="H1678" i="43"/>
  <c r="G1678" i="43"/>
  <c r="F1678" i="43"/>
  <c r="E1678" i="43"/>
  <c r="D1678" i="43"/>
  <c r="P1677" i="43"/>
  <c r="P1676" i="43"/>
  <c r="P1675" i="43"/>
  <c r="P1674" i="43"/>
  <c r="P1673" i="43"/>
  <c r="P1672" i="43"/>
  <c r="P1671" i="43"/>
  <c r="P1670" i="43"/>
  <c r="P1669" i="43"/>
  <c r="P1668" i="43"/>
  <c r="P1667" i="43"/>
  <c r="P1666" i="43"/>
  <c r="P1665" i="43"/>
  <c r="P1664" i="43"/>
  <c r="P1663" i="43"/>
  <c r="P1662" i="43"/>
  <c r="P1661" i="43"/>
  <c r="P1660" i="43"/>
  <c r="P1659" i="43"/>
  <c r="P1658" i="43"/>
  <c r="P1657" i="43"/>
  <c r="P1656" i="43"/>
  <c r="P1655" i="43"/>
  <c r="P1654" i="43"/>
  <c r="P1653" i="43"/>
  <c r="P1652" i="43"/>
  <c r="P1651" i="43"/>
  <c r="P1650" i="43"/>
  <c r="P1649" i="43"/>
  <c r="P1648" i="43"/>
  <c r="P1647" i="43"/>
  <c r="P1646" i="43"/>
  <c r="P1645" i="43"/>
  <c r="P1644" i="43"/>
  <c r="P1643" i="43"/>
  <c r="P1642" i="43"/>
  <c r="P1641" i="43"/>
  <c r="P1640" i="43"/>
  <c r="P1639" i="43"/>
  <c r="P1638" i="43"/>
  <c r="P1637" i="43"/>
  <c r="P1636" i="43"/>
  <c r="P1635" i="43"/>
  <c r="P1634" i="43"/>
  <c r="P1633" i="43"/>
  <c r="P1632" i="43"/>
  <c r="P1631" i="43"/>
  <c r="P1630" i="43"/>
  <c r="P1629" i="43"/>
  <c r="P1628" i="43"/>
  <c r="P1627" i="43"/>
  <c r="P1626" i="43"/>
  <c r="P1625" i="43"/>
  <c r="P1624" i="43"/>
  <c r="P1623" i="43"/>
  <c r="P1622" i="43"/>
  <c r="P1621" i="43"/>
  <c r="P1620" i="43"/>
  <c r="P1619" i="43"/>
  <c r="P1618" i="43"/>
  <c r="P1617" i="43"/>
  <c r="P1616" i="43"/>
  <c r="P1615" i="43"/>
  <c r="P1614" i="43"/>
  <c r="P1613" i="43"/>
  <c r="P1612" i="43"/>
  <c r="P1611" i="43"/>
  <c r="P1610" i="43"/>
  <c r="P1609" i="43"/>
  <c r="P1608" i="43"/>
  <c r="P1607" i="43"/>
  <c r="P1606" i="43"/>
  <c r="O1605" i="43"/>
  <c r="N1605" i="43"/>
  <c r="M1605" i="43"/>
  <c r="L1605" i="43"/>
  <c r="K1605" i="43"/>
  <c r="J1605" i="43"/>
  <c r="I1605" i="43"/>
  <c r="H1605" i="43"/>
  <c r="G1605" i="43"/>
  <c r="F1605" i="43"/>
  <c r="E1605" i="43"/>
  <c r="D1605" i="43"/>
  <c r="P1604" i="43"/>
  <c r="P1603" i="43"/>
  <c r="P1602" i="43"/>
  <c r="P1601" i="43"/>
  <c r="P1600" i="43"/>
  <c r="P1599" i="43"/>
  <c r="P1598" i="43"/>
  <c r="P1597" i="43"/>
  <c r="P1596" i="43"/>
  <c r="P1595" i="43"/>
  <c r="P1594" i="43"/>
  <c r="P1593" i="43"/>
  <c r="P1592" i="43"/>
  <c r="P1591" i="43"/>
  <c r="P1590" i="43"/>
  <c r="P1589" i="43"/>
  <c r="P1588" i="43"/>
  <c r="P1587" i="43"/>
  <c r="P1586" i="43"/>
  <c r="P1585" i="43"/>
  <c r="P1584" i="43"/>
  <c r="P1583" i="43"/>
  <c r="P1582" i="43"/>
  <c r="P1581" i="43"/>
  <c r="P1580" i="43"/>
  <c r="P1579" i="43"/>
  <c r="P1578" i="43"/>
  <c r="P1577" i="43"/>
  <c r="P1576" i="43"/>
  <c r="P1575" i="43"/>
  <c r="P1574" i="43"/>
  <c r="P1573" i="43"/>
  <c r="P1572" i="43"/>
  <c r="P1571" i="43"/>
  <c r="P1570" i="43"/>
  <c r="P1569" i="43"/>
  <c r="P1568" i="43"/>
  <c r="P1567" i="43"/>
  <c r="P1566" i="43"/>
  <c r="P1565" i="43"/>
  <c r="P1564" i="43"/>
  <c r="P1563" i="43"/>
  <c r="P1562" i="43"/>
  <c r="P1561" i="43"/>
  <c r="P1560" i="43"/>
  <c r="P1559" i="43"/>
  <c r="P1558" i="43"/>
  <c r="P1557" i="43"/>
  <c r="P1556" i="43"/>
  <c r="P1555" i="43"/>
  <c r="P1554" i="43"/>
  <c r="P1553" i="43"/>
  <c r="P1552" i="43"/>
  <c r="P1551" i="43"/>
  <c r="P1550" i="43"/>
  <c r="P1549" i="43"/>
  <c r="P1548" i="43"/>
  <c r="P1547" i="43"/>
  <c r="P1546" i="43"/>
  <c r="P1545" i="43"/>
  <c r="P1544" i="43"/>
  <c r="P1543" i="43"/>
  <c r="P1542" i="43"/>
  <c r="P1541" i="43"/>
  <c r="P1540" i="43"/>
  <c r="P1539" i="43"/>
  <c r="P1538" i="43"/>
  <c r="P1537" i="43"/>
  <c r="P1536" i="43"/>
  <c r="P1535" i="43"/>
  <c r="P1534" i="43"/>
  <c r="P1533" i="43"/>
  <c r="O1532" i="43"/>
  <c r="N1532" i="43"/>
  <c r="M1532" i="43"/>
  <c r="L1532" i="43"/>
  <c r="K1532" i="43"/>
  <c r="J1532" i="43"/>
  <c r="J1531" i="43" s="1"/>
  <c r="I1532" i="43"/>
  <c r="H1532" i="43"/>
  <c r="G1532" i="43"/>
  <c r="F1532" i="43"/>
  <c r="E1532" i="43"/>
  <c r="D1532" i="43"/>
  <c r="P1530" i="43"/>
  <c r="P1529" i="43"/>
  <c r="P1528" i="43"/>
  <c r="P1527" i="43"/>
  <c r="P1526" i="43"/>
  <c r="P1525" i="43"/>
  <c r="P1524" i="43"/>
  <c r="P1523" i="43"/>
  <c r="P1522" i="43"/>
  <c r="P1521" i="43"/>
  <c r="P1520" i="43"/>
  <c r="P1519" i="43"/>
  <c r="P1518" i="43"/>
  <c r="P1517" i="43"/>
  <c r="P1516" i="43"/>
  <c r="P1515" i="43"/>
  <c r="P1514" i="43"/>
  <c r="P1513" i="43"/>
  <c r="P1512" i="43"/>
  <c r="P1511" i="43"/>
  <c r="P1510" i="43"/>
  <c r="P1509" i="43"/>
  <c r="P1508" i="43"/>
  <c r="P1507" i="43"/>
  <c r="P1506" i="43"/>
  <c r="P1505" i="43"/>
  <c r="P1504" i="43"/>
  <c r="P1503" i="43"/>
  <c r="P1502" i="43"/>
  <c r="P1501" i="43"/>
  <c r="P1500" i="43"/>
  <c r="P1499" i="43"/>
  <c r="P1498" i="43"/>
  <c r="P1497" i="43"/>
  <c r="P1496" i="43"/>
  <c r="P1495" i="43"/>
  <c r="P1494" i="43"/>
  <c r="P1493" i="43"/>
  <c r="P1492" i="43"/>
  <c r="P1491" i="43"/>
  <c r="P1490" i="43"/>
  <c r="P1489" i="43"/>
  <c r="P1488" i="43"/>
  <c r="P1487" i="43"/>
  <c r="P1486" i="43"/>
  <c r="P1485" i="43"/>
  <c r="P1484" i="43"/>
  <c r="P1483" i="43"/>
  <c r="P1482" i="43"/>
  <c r="P1481" i="43"/>
  <c r="P1480" i="43"/>
  <c r="P1479" i="43"/>
  <c r="P1478" i="43"/>
  <c r="P1477" i="43"/>
  <c r="P1476" i="43"/>
  <c r="P1475" i="43"/>
  <c r="P1474" i="43"/>
  <c r="P1473" i="43"/>
  <c r="P1472" i="43"/>
  <c r="P1471" i="43"/>
  <c r="P1470" i="43"/>
  <c r="P1469" i="43"/>
  <c r="P1468" i="43"/>
  <c r="P1467" i="43"/>
  <c r="P1466" i="43"/>
  <c r="P1465" i="43"/>
  <c r="P1464" i="43"/>
  <c r="P1463" i="43"/>
  <c r="P1462" i="43"/>
  <c r="P1461" i="43"/>
  <c r="P1460" i="43"/>
  <c r="P1459" i="43"/>
  <c r="P1458" i="43"/>
  <c r="P1457" i="43"/>
  <c r="P1456" i="43"/>
  <c r="P1455" i="43"/>
  <c r="P1454" i="43"/>
  <c r="P1453" i="43"/>
  <c r="P1452" i="43"/>
  <c r="P1451" i="43"/>
  <c r="P1450" i="43"/>
  <c r="O1449" i="43"/>
  <c r="N1449" i="43"/>
  <c r="M1449" i="43"/>
  <c r="L1449" i="43"/>
  <c r="K1449" i="43"/>
  <c r="J1449" i="43"/>
  <c r="I1449" i="43"/>
  <c r="H1449" i="43"/>
  <c r="G1449" i="43"/>
  <c r="F1449" i="43"/>
  <c r="E1449" i="43"/>
  <c r="D1449" i="43"/>
  <c r="P1448" i="43"/>
  <c r="P1447" i="43"/>
  <c r="P1446" i="43"/>
  <c r="P1445" i="43"/>
  <c r="P1444" i="43"/>
  <c r="P1443" i="43"/>
  <c r="P1442" i="43"/>
  <c r="P1441" i="43"/>
  <c r="P1440" i="43"/>
  <c r="P1439" i="43"/>
  <c r="P1438" i="43"/>
  <c r="P1437" i="43"/>
  <c r="P1436" i="43"/>
  <c r="P1435" i="43"/>
  <c r="P1434" i="43"/>
  <c r="P1433" i="43"/>
  <c r="P1432" i="43"/>
  <c r="P1431" i="43"/>
  <c r="P1430" i="43"/>
  <c r="P1429" i="43"/>
  <c r="P1428" i="43"/>
  <c r="P1427" i="43"/>
  <c r="P1426" i="43"/>
  <c r="P1425" i="43"/>
  <c r="P1424" i="43"/>
  <c r="P1423" i="43"/>
  <c r="P1422" i="43"/>
  <c r="P1421" i="43"/>
  <c r="P1420" i="43"/>
  <c r="P1419" i="43"/>
  <c r="P1418" i="43"/>
  <c r="P1417" i="43"/>
  <c r="P1416" i="43"/>
  <c r="P1415" i="43"/>
  <c r="P1414" i="43"/>
  <c r="P1413" i="43"/>
  <c r="O1412" i="43"/>
  <c r="N1412" i="43"/>
  <c r="M1412" i="43"/>
  <c r="L1412" i="43"/>
  <c r="K1412" i="43"/>
  <c r="J1412" i="43"/>
  <c r="I1412" i="43"/>
  <c r="H1412" i="43"/>
  <c r="G1412" i="43"/>
  <c r="F1412" i="43"/>
  <c r="E1412" i="43"/>
  <c r="D1412" i="43"/>
  <c r="P1411" i="43"/>
  <c r="P1410" i="43"/>
  <c r="P1409" i="43"/>
  <c r="P1408" i="43"/>
  <c r="P1407" i="43"/>
  <c r="P1406" i="43"/>
  <c r="P1405" i="43"/>
  <c r="P1404" i="43"/>
  <c r="P1403" i="43"/>
  <c r="P1402" i="43"/>
  <c r="P1401" i="43"/>
  <c r="P1400" i="43"/>
  <c r="P1399" i="43"/>
  <c r="P1398" i="43"/>
  <c r="P1397" i="43"/>
  <c r="P1396" i="43"/>
  <c r="P1395" i="43"/>
  <c r="P1394" i="43"/>
  <c r="P1393" i="43"/>
  <c r="P1392" i="43"/>
  <c r="P1391" i="43"/>
  <c r="P1390" i="43"/>
  <c r="P1389" i="43"/>
  <c r="P1388" i="43"/>
  <c r="P1387" i="43"/>
  <c r="P1386" i="43"/>
  <c r="P1385" i="43"/>
  <c r="P1384" i="43"/>
  <c r="P1383" i="43"/>
  <c r="P1382" i="43"/>
  <c r="P1381" i="43"/>
  <c r="P1380" i="43"/>
  <c r="P1379" i="43"/>
  <c r="P1378" i="43"/>
  <c r="P1377" i="43"/>
  <c r="P1376" i="43"/>
  <c r="P1375" i="43"/>
  <c r="P1374" i="43"/>
  <c r="P1373" i="43"/>
  <c r="P1372" i="43"/>
  <c r="P1371" i="43"/>
  <c r="P1370" i="43"/>
  <c r="P1369" i="43"/>
  <c r="P1368" i="43"/>
  <c r="P1367" i="43"/>
  <c r="P1366" i="43"/>
  <c r="P1365" i="43"/>
  <c r="P1364" i="43"/>
  <c r="P1363" i="43"/>
  <c r="P1362" i="43"/>
  <c r="P1361" i="43"/>
  <c r="P1360" i="43"/>
  <c r="P1359" i="43"/>
  <c r="P1358" i="43"/>
  <c r="P1357" i="43"/>
  <c r="P1356" i="43"/>
  <c r="P1355" i="43"/>
  <c r="P1354" i="43"/>
  <c r="P1353" i="43"/>
  <c r="P1352" i="43"/>
  <c r="P1351" i="43"/>
  <c r="P1350" i="43"/>
  <c r="P1349" i="43"/>
  <c r="P1348" i="43"/>
  <c r="P1347" i="43"/>
  <c r="P1346" i="43"/>
  <c r="P1345" i="43"/>
  <c r="P1344" i="43"/>
  <c r="P1343" i="43"/>
  <c r="P1342" i="43"/>
  <c r="P1341" i="43"/>
  <c r="P1340" i="43"/>
  <c r="P1339" i="43"/>
  <c r="P1338" i="43"/>
  <c r="P1337" i="43"/>
  <c r="P1336" i="43"/>
  <c r="P1335" i="43"/>
  <c r="P1334" i="43"/>
  <c r="P1333" i="43"/>
  <c r="P1332" i="43"/>
  <c r="P1331" i="43"/>
  <c r="O1330" i="43"/>
  <c r="N1330" i="43"/>
  <c r="M1330" i="43"/>
  <c r="L1330" i="43"/>
  <c r="K1330" i="43"/>
  <c r="J1330" i="43"/>
  <c r="I1330" i="43"/>
  <c r="H1330" i="43"/>
  <c r="G1330" i="43"/>
  <c r="F1330" i="43"/>
  <c r="E1330" i="43"/>
  <c r="D1330" i="43"/>
  <c r="P1329" i="43"/>
  <c r="P1328" i="43"/>
  <c r="P1327" i="43"/>
  <c r="P1326" i="43"/>
  <c r="P1325" i="43"/>
  <c r="P1324" i="43"/>
  <c r="P1323" i="43"/>
  <c r="P1322" i="43"/>
  <c r="P1321" i="43"/>
  <c r="P1320" i="43"/>
  <c r="P1319" i="43"/>
  <c r="P1318" i="43"/>
  <c r="P1317" i="43"/>
  <c r="P1316" i="43"/>
  <c r="P1315" i="43"/>
  <c r="P1314" i="43"/>
  <c r="P1313" i="43"/>
  <c r="P1312" i="43"/>
  <c r="P1311" i="43"/>
  <c r="P1310" i="43"/>
  <c r="P1309" i="43"/>
  <c r="P1308" i="43"/>
  <c r="P1307" i="43"/>
  <c r="P1306" i="43"/>
  <c r="P1305" i="43"/>
  <c r="P1304" i="43"/>
  <c r="P1303" i="43"/>
  <c r="P1302" i="43"/>
  <c r="P1301" i="43"/>
  <c r="P1300" i="43"/>
  <c r="P1299" i="43"/>
  <c r="P1298" i="43"/>
  <c r="P1297" i="43"/>
  <c r="P1296" i="43"/>
  <c r="P1295" i="43"/>
  <c r="P1294" i="43"/>
  <c r="P1293" i="43"/>
  <c r="P1292" i="43"/>
  <c r="P1291" i="43"/>
  <c r="P1290" i="43"/>
  <c r="P1289" i="43"/>
  <c r="P1288" i="43"/>
  <c r="P1287" i="43"/>
  <c r="P1286" i="43"/>
  <c r="P1285" i="43"/>
  <c r="P1284" i="43"/>
  <c r="P1283" i="43"/>
  <c r="P1282" i="43"/>
  <c r="P1281" i="43"/>
  <c r="P1280" i="43"/>
  <c r="P1279" i="43"/>
  <c r="P1278" i="43"/>
  <c r="P1277" i="43"/>
  <c r="P1276" i="43"/>
  <c r="P1275" i="43"/>
  <c r="P1274" i="43"/>
  <c r="P1273" i="43"/>
  <c r="P1272" i="43"/>
  <c r="P1271" i="43"/>
  <c r="P1270" i="43"/>
  <c r="P1269" i="43"/>
  <c r="P1268" i="43"/>
  <c r="P1267" i="43"/>
  <c r="P1266" i="43"/>
  <c r="P1265" i="43"/>
  <c r="P1264" i="43"/>
  <c r="P1263" i="43"/>
  <c r="P1262" i="43"/>
  <c r="P1261" i="43"/>
  <c r="P1260" i="43"/>
  <c r="P1259" i="43"/>
  <c r="P1258" i="43"/>
  <c r="O1257" i="43"/>
  <c r="N1257" i="43"/>
  <c r="M1257" i="43"/>
  <c r="L1257" i="43"/>
  <c r="K1257" i="43"/>
  <c r="J1257" i="43"/>
  <c r="I1257" i="43"/>
  <c r="H1257" i="43"/>
  <c r="G1257" i="43"/>
  <c r="F1257" i="43"/>
  <c r="E1257" i="43"/>
  <c r="D1257" i="43"/>
  <c r="P1256" i="43"/>
  <c r="P1255" i="43"/>
  <c r="P1254" i="43"/>
  <c r="P1253" i="43"/>
  <c r="P1252" i="43"/>
  <c r="P1251" i="43"/>
  <c r="P1250" i="43"/>
  <c r="P1249" i="43"/>
  <c r="P1248" i="43"/>
  <c r="O1247" i="43"/>
  <c r="N1247" i="43"/>
  <c r="M1247" i="43"/>
  <c r="L1247" i="43"/>
  <c r="K1247" i="43"/>
  <c r="J1247" i="43"/>
  <c r="I1247" i="43"/>
  <c r="H1247" i="43"/>
  <c r="G1247" i="43"/>
  <c r="F1247" i="43"/>
  <c r="E1247" i="43"/>
  <c r="D1247" i="43"/>
  <c r="P1246" i="43"/>
  <c r="P1245" i="43"/>
  <c r="P1244" i="43"/>
  <c r="P1243" i="43"/>
  <c r="P1242" i="43"/>
  <c r="P1241" i="43"/>
  <c r="P1240" i="43"/>
  <c r="P1239" i="43"/>
  <c r="P1238" i="43"/>
  <c r="P1237" i="43"/>
  <c r="P1236" i="43"/>
  <c r="P1235" i="43"/>
  <c r="P1234" i="43"/>
  <c r="P1233" i="43"/>
  <c r="P1232" i="43"/>
  <c r="P1231" i="43"/>
  <c r="P1230" i="43"/>
  <c r="P1229" i="43"/>
  <c r="P1228" i="43"/>
  <c r="P1227" i="43"/>
  <c r="P1226" i="43"/>
  <c r="P1225" i="43"/>
  <c r="P1224" i="43"/>
  <c r="P1223" i="43"/>
  <c r="P1222" i="43"/>
  <c r="P1221" i="43"/>
  <c r="P1220" i="43"/>
  <c r="P1219" i="43"/>
  <c r="P1218" i="43"/>
  <c r="P1217" i="43"/>
  <c r="P1216" i="43"/>
  <c r="P1215" i="43"/>
  <c r="P1214" i="43"/>
  <c r="P1213" i="43"/>
  <c r="P1212" i="43"/>
  <c r="P1211" i="43"/>
  <c r="P1210" i="43"/>
  <c r="P1209" i="43"/>
  <c r="P1208" i="43"/>
  <c r="P1207" i="43"/>
  <c r="P1206" i="43"/>
  <c r="P1205" i="43"/>
  <c r="P1204" i="43"/>
  <c r="P1203" i="43"/>
  <c r="P1202" i="43"/>
  <c r="P1201" i="43"/>
  <c r="P1200" i="43"/>
  <c r="P1199" i="43"/>
  <c r="P1198" i="43"/>
  <c r="P1197" i="43"/>
  <c r="P1196" i="43"/>
  <c r="P1195" i="43"/>
  <c r="P1194" i="43"/>
  <c r="P1193" i="43"/>
  <c r="O1192" i="43"/>
  <c r="N1192" i="43"/>
  <c r="M1192" i="43"/>
  <c r="L1192" i="43"/>
  <c r="K1192" i="43"/>
  <c r="J1192" i="43"/>
  <c r="I1192" i="43"/>
  <c r="H1192" i="43"/>
  <c r="G1192" i="43"/>
  <c r="F1192" i="43"/>
  <c r="E1192" i="43"/>
  <c r="D1192" i="43"/>
  <c r="P1191" i="43"/>
  <c r="P1190" i="43"/>
  <c r="P1189" i="43"/>
  <c r="P1188" i="43"/>
  <c r="P1187" i="43"/>
  <c r="P1186" i="43"/>
  <c r="P1185" i="43"/>
  <c r="P1184" i="43"/>
  <c r="P1183" i="43"/>
  <c r="P1182" i="43"/>
  <c r="P1181" i="43"/>
  <c r="P1180" i="43"/>
  <c r="P1179" i="43"/>
  <c r="P1178" i="43"/>
  <c r="P1177" i="43"/>
  <c r="P1176" i="43"/>
  <c r="P1175" i="43"/>
  <c r="P1174" i="43"/>
  <c r="O1173" i="43"/>
  <c r="N1173" i="43"/>
  <c r="M1173" i="43"/>
  <c r="L1173" i="43"/>
  <c r="K1173" i="43"/>
  <c r="J1173" i="43"/>
  <c r="I1173" i="43"/>
  <c r="H1173" i="43"/>
  <c r="G1173" i="43"/>
  <c r="F1173" i="43"/>
  <c r="E1173" i="43"/>
  <c r="D1173" i="43"/>
  <c r="P1172" i="43"/>
  <c r="P1171" i="43"/>
  <c r="P1170" i="43"/>
  <c r="P1169" i="43"/>
  <c r="P1168" i="43"/>
  <c r="P1167" i="43"/>
  <c r="P1166" i="43"/>
  <c r="P1165" i="43"/>
  <c r="P1164" i="43"/>
  <c r="P1163" i="43"/>
  <c r="P1162" i="43"/>
  <c r="P1161" i="43"/>
  <c r="P1160" i="43"/>
  <c r="P1159" i="43"/>
  <c r="P1158" i="43"/>
  <c r="P1157" i="43"/>
  <c r="P1156" i="43"/>
  <c r="P1155" i="43"/>
  <c r="P1154" i="43"/>
  <c r="P1153" i="43"/>
  <c r="P1152" i="43"/>
  <c r="P1151" i="43"/>
  <c r="P1150" i="43"/>
  <c r="P1149" i="43"/>
  <c r="P1148" i="43"/>
  <c r="P1147" i="43"/>
  <c r="P1146" i="43"/>
  <c r="P1145" i="43"/>
  <c r="P1144" i="43"/>
  <c r="P1143" i="43"/>
  <c r="P1142" i="43"/>
  <c r="P1141" i="43"/>
  <c r="P1140" i="43"/>
  <c r="P1139" i="43"/>
  <c r="P1138" i="43"/>
  <c r="O1137" i="43"/>
  <c r="N1137" i="43"/>
  <c r="M1137" i="43"/>
  <c r="L1137" i="43"/>
  <c r="K1137" i="43"/>
  <c r="J1137" i="43"/>
  <c r="I1137" i="43"/>
  <c r="H1137" i="43"/>
  <c r="G1137" i="43"/>
  <c r="F1137" i="43"/>
  <c r="E1137" i="43"/>
  <c r="D1137" i="43"/>
  <c r="P1136" i="43"/>
  <c r="P1135" i="43"/>
  <c r="P1134" i="43"/>
  <c r="P1133" i="43"/>
  <c r="P1132" i="43"/>
  <c r="P1131" i="43"/>
  <c r="P1130" i="43"/>
  <c r="P1129" i="43"/>
  <c r="P1128" i="43"/>
  <c r="P1127" i="43"/>
  <c r="P1126" i="43"/>
  <c r="P1125" i="43"/>
  <c r="P1124" i="43"/>
  <c r="P1123" i="43"/>
  <c r="P1122" i="43"/>
  <c r="P1121" i="43"/>
  <c r="P1120" i="43"/>
  <c r="P1119" i="43"/>
  <c r="P1118" i="43"/>
  <c r="P1117" i="43"/>
  <c r="P1116" i="43"/>
  <c r="P1115" i="43"/>
  <c r="P1114" i="43"/>
  <c r="P1113" i="43"/>
  <c r="P1112" i="43"/>
  <c r="P1111" i="43"/>
  <c r="P1110" i="43"/>
  <c r="P1109" i="43"/>
  <c r="P1108" i="43"/>
  <c r="P1107" i="43"/>
  <c r="P1106" i="43"/>
  <c r="P1105" i="43"/>
  <c r="P1104" i="43"/>
  <c r="P1103" i="43"/>
  <c r="P1102" i="43"/>
  <c r="P1101" i="43"/>
  <c r="P1100" i="43"/>
  <c r="P1099" i="43"/>
  <c r="P1098" i="43"/>
  <c r="P1097" i="43"/>
  <c r="P1096" i="43"/>
  <c r="P1095" i="43"/>
  <c r="P1094" i="43"/>
  <c r="P1093" i="43"/>
  <c r="P1092" i="43"/>
  <c r="P1091" i="43"/>
  <c r="P1090" i="43"/>
  <c r="P1089" i="43"/>
  <c r="P1088" i="43"/>
  <c r="P1087" i="43"/>
  <c r="P1086" i="43"/>
  <c r="P1085" i="43"/>
  <c r="P1084" i="43"/>
  <c r="P1083" i="43"/>
  <c r="O1082" i="43"/>
  <c r="N1082" i="43"/>
  <c r="M1082" i="43"/>
  <c r="L1082" i="43"/>
  <c r="K1082" i="43"/>
  <c r="J1082" i="43"/>
  <c r="I1082" i="43"/>
  <c r="H1082" i="43"/>
  <c r="G1082" i="43"/>
  <c r="F1082" i="43"/>
  <c r="E1082" i="43"/>
  <c r="D1082" i="43"/>
  <c r="P1080" i="43"/>
  <c r="P1079" i="43"/>
  <c r="P1078" i="43"/>
  <c r="P1077" i="43"/>
  <c r="P1076" i="43"/>
  <c r="P1075" i="43"/>
  <c r="P1074" i="43"/>
  <c r="P1073" i="43"/>
  <c r="P1072" i="43"/>
  <c r="P1071" i="43"/>
  <c r="P1070" i="43"/>
  <c r="P1069" i="43"/>
  <c r="P1068" i="43"/>
  <c r="P1067" i="43"/>
  <c r="P1066" i="43"/>
  <c r="O1065" i="43"/>
  <c r="N1065" i="43"/>
  <c r="M1065" i="43"/>
  <c r="L1065" i="43"/>
  <c r="K1065" i="43"/>
  <c r="J1065" i="43"/>
  <c r="I1065" i="43"/>
  <c r="H1065" i="43"/>
  <c r="G1065" i="43"/>
  <c r="F1065" i="43"/>
  <c r="E1065" i="43"/>
  <c r="D1065" i="43"/>
  <c r="P1064" i="43"/>
  <c r="P1063" i="43"/>
  <c r="P1062" i="43"/>
  <c r="P1061" i="43"/>
  <c r="P1060" i="43"/>
  <c r="P1059" i="43"/>
  <c r="P1058" i="43"/>
  <c r="P1057" i="43"/>
  <c r="P1056" i="43"/>
  <c r="P1055" i="43"/>
  <c r="P1054" i="43"/>
  <c r="P1053" i="43"/>
  <c r="P1052" i="43"/>
  <c r="P1051" i="43"/>
  <c r="P1050" i="43"/>
  <c r="P1049" i="43"/>
  <c r="P1048" i="43"/>
  <c r="P1047" i="43"/>
  <c r="P1046" i="43"/>
  <c r="P1045" i="43"/>
  <c r="P1044" i="43"/>
  <c r="P1043" i="43"/>
  <c r="P1042" i="43"/>
  <c r="P1041" i="43"/>
  <c r="P1040" i="43"/>
  <c r="O1039" i="43"/>
  <c r="N1039" i="43"/>
  <c r="M1039" i="43"/>
  <c r="L1039" i="43"/>
  <c r="K1039" i="43"/>
  <c r="J1039" i="43"/>
  <c r="I1039" i="43"/>
  <c r="H1039" i="43"/>
  <c r="G1039" i="43"/>
  <c r="F1039" i="43"/>
  <c r="E1039" i="43"/>
  <c r="D1039" i="43"/>
  <c r="P1038" i="43"/>
  <c r="P1037" i="43"/>
  <c r="P1036" i="43"/>
  <c r="P1035" i="43"/>
  <c r="P1034" i="43"/>
  <c r="O1033" i="43"/>
  <c r="N1033" i="43"/>
  <c r="M1033" i="43"/>
  <c r="L1033" i="43"/>
  <c r="K1033" i="43"/>
  <c r="J1033" i="43"/>
  <c r="I1033" i="43"/>
  <c r="H1033" i="43"/>
  <c r="G1033" i="43"/>
  <c r="F1033" i="43"/>
  <c r="E1033" i="43"/>
  <c r="D1033" i="43"/>
  <c r="P1032" i="43"/>
  <c r="P1031" i="43"/>
  <c r="P1030" i="43"/>
  <c r="P1029" i="43"/>
  <c r="P1028" i="43"/>
  <c r="P1027" i="43"/>
  <c r="F1174" i="44" s="1"/>
  <c r="P1026" i="43"/>
  <c r="F1173" i="44" s="1"/>
  <c r="P1025" i="43"/>
  <c r="P1024" i="43"/>
  <c r="P1023" i="43"/>
  <c r="P1022" i="43"/>
  <c r="P1021" i="43"/>
  <c r="P1020" i="43"/>
  <c r="F1167" i="44" s="1"/>
  <c r="P1019" i="43"/>
  <c r="F1166" i="44" s="1"/>
  <c r="P1018" i="43"/>
  <c r="P1017" i="43"/>
  <c r="P1016" i="43"/>
  <c r="P1015" i="43"/>
  <c r="P1014" i="43"/>
  <c r="O1013" i="43"/>
  <c r="N1013" i="43"/>
  <c r="M1013" i="43"/>
  <c r="L1013" i="43"/>
  <c r="K1013" i="43"/>
  <c r="J1013" i="43"/>
  <c r="I1013" i="43"/>
  <c r="H1013" i="43"/>
  <c r="G1013" i="43"/>
  <c r="F1013" i="43"/>
  <c r="E1013" i="43"/>
  <c r="D1013" i="43"/>
  <c r="P1012" i="43"/>
  <c r="P1011" i="43"/>
  <c r="P1010" i="43"/>
  <c r="P1009" i="43"/>
  <c r="P1008" i="43"/>
  <c r="P1007" i="43"/>
  <c r="P1006" i="43"/>
  <c r="P1005" i="43"/>
  <c r="P1004" i="43"/>
  <c r="P1003" i="43"/>
  <c r="P1002" i="43"/>
  <c r="P1001" i="43"/>
  <c r="P1000" i="43"/>
  <c r="P999" i="43"/>
  <c r="P998" i="43"/>
  <c r="O997" i="43"/>
  <c r="N997" i="43"/>
  <c r="M997" i="43"/>
  <c r="L997" i="43"/>
  <c r="K997" i="43"/>
  <c r="J997" i="43"/>
  <c r="I997" i="43"/>
  <c r="H997" i="43"/>
  <c r="G997" i="43"/>
  <c r="F997" i="43"/>
  <c r="E997" i="43"/>
  <c r="D997" i="43"/>
  <c r="P996" i="43"/>
  <c r="P995" i="43"/>
  <c r="P994" i="43"/>
  <c r="P993" i="43"/>
  <c r="P992" i="43"/>
  <c r="P991" i="43"/>
  <c r="P990" i="43"/>
  <c r="P989" i="43"/>
  <c r="P988" i="43"/>
  <c r="P987" i="43"/>
  <c r="P986" i="43"/>
  <c r="P985" i="43"/>
  <c r="P984" i="43"/>
  <c r="P983" i="43"/>
  <c r="P982" i="43"/>
  <c r="P981" i="43"/>
  <c r="P980" i="43"/>
  <c r="P979" i="43"/>
  <c r="P978" i="43"/>
  <c r="P977" i="43"/>
  <c r="P976" i="43"/>
  <c r="P975" i="43"/>
  <c r="P974" i="43"/>
  <c r="P973" i="43"/>
  <c r="P972" i="43"/>
  <c r="P971" i="43"/>
  <c r="P970" i="43"/>
  <c r="P969" i="43"/>
  <c r="P968" i="43"/>
  <c r="P967" i="43"/>
  <c r="P966" i="43"/>
  <c r="P965" i="43"/>
  <c r="P964" i="43"/>
  <c r="P963" i="43"/>
  <c r="P962" i="43"/>
  <c r="P961" i="43"/>
  <c r="P960" i="43"/>
  <c r="P959" i="43"/>
  <c r="P958" i="43"/>
  <c r="P957" i="43"/>
  <c r="P956" i="43"/>
  <c r="P955" i="43"/>
  <c r="P954" i="43"/>
  <c r="P953" i="43"/>
  <c r="P952" i="43"/>
  <c r="P951" i="43"/>
  <c r="P950" i="43"/>
  <c r="P949" i="43"/>
  <c r="P948" i="43"/>
  <c r="P947" i="43"/>
  <c r="P946" i="43"/>
  <c r="P945" i="43"/>
  <c r="P944" i="43"/>
  <c r="P943" i="43"/>
  <c r="P942" i="43"/>
  <c r="P941" i="43"/>
  <c r="P940" i="43"/>
  <c r="P939" i="43"/>
  <c r="P938" i="43"/>
  <c r="P937" i="43"/>
  <c r="P936" i="43"/>
  <c r="P935" i="43"/>
  <c r="P934" i="43"/>
  <c r="P933" i="43"/>
  <c r="O932" i="43"/>
  <c r="N932" i="43"/>
  <c r="M932" i="43"/>
  <c r="L932" i="43"/>
  <c r="K932" i="43"/>
  <c r="J932" i="43"/>
  <c r="I932" i="43"/>
  <c r="H932" i="43"/>
  <c r="G932" i="43"/>
  <c r="F932" i="43"/>
  <c r="E932" i="43"/>
  <c r="D932" i="43"/>
  <c r="P931" i="43"/>
  <c r="P930" i="43"/>
  <c r="P929" i="43"/>
  <c r="P928" i="43"/>
  <c r="P927" i="43"/>
  <c r="P926" i="43"/>
  <c r="P925" i="43"/>
  <c r="P924" i="43"/>
  <c r="P923" i="43"/>
  <c r="F1070" i="44" s="1"/>
  <c r="P922" i="43"/>
  <c r="P921" i="43"/>
  <c r="P920" i="43"/>
  <c r="P919" i="43"/>
  <c r="P918" i="43"/>
  <c r="P917" i="43"/>
  <c r="P916" i="43"/>
  <c r="P915" i="43"/>
  <c r="P914" i="43"/>
  <c r="P913" i="43"/>
  <c r="P912" i="43"/>
  <c r="P911" i="43"/>
  <c r="P910" i="43"/>
  <c r="P909" i="43"/>
  <c r="P908" i="43"/>
  <c r="P907" i="43"/>
  <c r="P906" i="43"/>
  <c r="P905" i="43"/>
  <c r="P904" i="43"/>
  <c r="P903" i="43"/>
  <c r="P902" i="43"/>
  <c r="P901" i="43"/>
  <c r="P900" i="43"/>
  <c r="P899" i="43"/>
  <c r="P898" i="43"/>
  <c r="P897" i="43"/>
  <c r="P896" i="43"/>
  <c r="P895" i="43"/>
  <c r="P894" i="43"/>
  <c r="P893" i="43"/>
  <c r="P892" i="43"/>
  <c r="P891" i="43"/>
  <c r="P890" i="43"/>
  <c r="P889" i="43"/>
  <c r="P888" i="43"/>
  <c r="P887" i="43"/>
  <c r="P886" i="43"/>
  <c r="P885" i="43"/>
  <c r="P884" i="43"/>
  <c r="P883" i="43"/>
  <c r="P882" i="43"/>
  <c r="P881" i="43"/>
  <c r="P880" i="43"/>
  <c r="P879" i="43"/>
  <c r="P878" i="43"/>
  <c r="P877" i="43"/>
  <c r="P876" i="43"/>
  <c r="P875" i="43"/>
  <c r="P874" i="43"/>
  <c r="P873" i="43"/>
  <c r="P872" i="43"/>
  <c r="P871" i="43"/>
  <c r="P870" i="43"/>
  <c r="P869" i="43"/>
  <c r="P868" i="43"/>
  <c r="P867" i="43"/>
  <c r="O866" i="43"/>
  <c r="N866" i="43"/>
  <c r="M866" i="43"/>
  <c r="L866" i="43"/>
  <c r="K866" i="43"/>
  <c r="J866" i="43"/>
  <c r="I866" i="43"/>
  <c r="H866" i="43"/>
  <c r="G866" i="43"/>
  <c r="F866" i="43"/>
  <c r="E866" i="43"/>
  <c r="D866" i="43"/>
  <c r="P865" i="43"/>
  <c r="F1012" i="44" s="1"/>
  <c r="P864" i="43"/>
  <c r="F1011" i="44" s="1"/>
  <c r="P863" i="43"/>
  <c r="F1010" i="44" s="1"/>
  <c r="P862" i="43"/>
  <c r="F1009" i="44" s="1"/>
  <c r="P861" i="43"/>
  <c r="P860" i="43"/>
  <c r="P859" i="43"/>
  <c r="P858" i="43"/>
  <c r="P857" i="43"/>
  <c r="O856" i="43"/>
  <c r="N856" i="43"/>
  <c r="M856" i="43"/>
  <c r="L856" i="43"/>
  <c r="K856" i="43"/>
  <c r="J856" i="43"/>
  <c r="I856" i="43"/>
  <c r="H856" i="43"/>
  <c r="G856" i="43"/>
  <c r="F856" i="43"/>
  <c r="E856" i="43"/>
  <c r="D856" i="43"/>
  <c r="P855" i="43"/>
  <c r="F1002" i="44" s="1"/>
  <c r="P854" i="43"/>
  <c r="F1001" i="44" s="1"/>
  <c r="P853" i="43"/>
  <c r="P852" i="43"/>
  <c r="P851" i="43"/>
  <c r="P850" i="43"/>
  <c r="P849" i="43"/>
  <c r="P848" i="43"/>
  <c r="F995" i="44" s="1"/>
  <c r="P847" i="43"/>
  <c r="P846" i="43"/>
  <c r="P845" i="43"/>
  <c r="P844" i="43"/>
  <c r="P843" i="43"/>
  <c r="P842" i="43"/>
  <c r="F989" i="44" s="1"/>
  <c r="P841" i="43"/>
  <c r="F988" i="44" s="1"/>
  <c r="P840" i="43"/>
  <c r="F987" i="44" s="1"/>
  <c r="P839" i="43"/>
  <c r="F986" i="44" s="1"/>
  <c r="O838" i="43"/>
  <c r="N838" i="43"/>
  <c r="M838" i="43"/>
  <c r="L838" i="43"/>
  <c r="K838" i="43"/>
  <c r="J838" i="43"/>
  <c r="I838" i="43"/>
  <c r="H838" i="43"/>
  <c r="G838" i="43"/>
  <c r="F838" i="43"/>
  <c r="E838" i="43"/>
  <c r="D838" i="43"/>
  <c r="P836" i="43"/>
  <c r="P835" i="43"/>
  <c r="P834" i="43"/>
  <c r="P833" i="43"/>
  <c r="P832" i="43"/>
  <c r="P831" i="43"/>
  <c r="P830" i="43"/>
  <c r="P829" i="43"/>
  <c r="P828" i="43"/>
  <c r="P827" i="43"/>
  <c r="P826" i="43"/>
  <c r="F973" i="44" s="1"/>
  <c r="P825" i="43"/>
  <c r="P824" i="43"/>
  <c r="P823" i="43"/>
  <c r="P822" i="43"/>
  <c r="P821" i="43"/>
  <c r="P820" i="43"/>
  <c r="P819" i="43"/>
  <c r="P818" i="43"/>
  <c r="P817" i="43"/>
  <c r="P816" i="43"/>
  <c r="P815" i="43"/>
  <c r="P814" i="43"/>
  <c r="P813" i="43"/>
  <c r="P812" i="43"/>
  <c r="P811" i="43"/>
  <c r="P810" i="43"/>
  <c r="P809" i="43"/>
  <c r="P808" i="43"/>
  <c r="P807" i="43"/>
  <c r="P806" i="43"/>
  <c r="P805" i="43"/>
  <c r="P804" i="43"/>
  <c r="P803" i="43"/>
  <c r="P802" i="43"/>
  <c r="P801" i="43"/>
  <c r="P800" i="43"/>
  <c r="P799" i="43"/>
  <c r="P798" i="43"/>
  <c r="P797" i="43"/>
  <c r="P796" i="43"/>
  <c r="O795" i="43"/>
  <c r="N795" i="43"/>
  <c r="M795" i="43"/>
  <c r="L795" i="43"/>
  <c r="K795" i="43"/>
  <c r="J795" i="43"/>
  <c r="I795" i="43"/>
  <c r="H795" i="43"/>
  <c r="G795" i="43"/>
  <c r="F795" i="43"/>
  <c r="E795" i="43"/>
  <c r="D795" i="43"/>
  <c r="P794" i="43"/>
  <c r="P793" i="43"/>
  <c r="P792" i="43"/>
  <c r="P791" i="43"/>
  <c r="P790" i="43"/>
  <c r="P789" i="43"/>
  <c r="P788" i="43"/>
  <c r="P787" i="43"/>
  <c r="P786" i="43"/>
  <c r="P785" i="43"/>
  <c r="P784" i="43"/>
  <c r="P783" i="43"/>
  <c r="P782" i="43"/>
  <c r="P781" i="43"/>
  <c r="P780" i="43"/>
  <c r="P779" i="43"/>
  <c r="P778" i="43"/>
  <c r="P777" i="43"/>
  <c r="P776" i="43"/>
  <c r="P775" i="43"/>
  <c r="P774" i="43"/>
  <c r="P773" i="43"/>
  <c r="P772" i="43"/>
  <c r="P771" i="43"/>
  <c r="P770" i="43"/>
  <c r="O769" i="43"/>
  <c r="N769" i="43"/>
  <c r="M769" i="43"/>
  <c r="L769" i="43"/>
  <c r="K769" i="43"/>
  <c r="J769" i="43"/>
  <c r="I769" i="43"/>
  <c r="H769" i="43"/>
  <c r="G769" i="43"/>
  <c r="F769" i="43"/>
  <c r="E769" i="43"/>
  <c r="D769" i="43"/>
  <c r="P768" i="43"/>
  <c r="P767" i="43"/>
  <c r="P766" i="43"/>
  <c r="P765" i="43"/>
  <c r="P764" i="43"/>
  <c r="P763" i="43"/>
  <c r="P762" i="43"/>
  <c r="P761" i="43"/>
  <c r="P760" i="43"/>
  <c r="P759" i="43"/>
  <c r="P758" i="43"/>
  <c r="P757" i="43"/>
  <c r="P756" i="43"/>
  <c r="P755" i="43"/>
  <c r="P754" i="43"/>
  <c r="P753" i="43"/>
  <c r="P752" i="43"/>
  <c r="P751" i="43"/>
  <c r="P750" i="43"/>
  <c r="P749" i="43"/>
  <c r="P748" i="43"/>
  <c r="P747" i="43"/>
  <c r="P746" i="43"/>
  <c r="P745" i="43"/>
  <c r="P744" i="43"/>
  <c r="P743" i="43"/>
  <c r="P742" i="43"/>
  <c r="P741" i="43"/>
  <c r="P740" i="43"/>
  <c r="P739" i="43"/>
  <c r="P738" i="43"/>
  <c r="P737" i="43"/>
  <c r="P736" i="43"/>
  <c r="P735" i="43"/>
  <c r="P734" i="43"/>
  <c r="P733" i="43"/>
  <c r="P732" i="43"/>
  <c r="P731" i="43"/>
  <c r="P730" i="43"/>
  <c r="P729" i="43"/>
  <c r="P728" i="43"/>
  <c r="P727" i="43"/>
  <c r="P726" i="43"/>
  <c r="P725" i="43"/>
  <c r="P724" i="43"/>
  <c r="O723" i="43"/>
  <c r="N723" i="43"/>
  <c r="M723" i="43"/>
  <c r="L723" i="43"/>
  <c r="K723" i="43"/>
  <c r="J723" i="43"/>
  <c r="I723" i="43"/>
  <c r="H723" i="43"/>
  <c r="G723" i="43"/>
  <c r="F723" i="43"/>
  <c r="E723" i="43"/>
  <c r="D723" i="43"/>
  <c r="P722" i="43"/>
  <c r="P721" i="43"/>
  <c r="P720" i="43"/>
  <c r="P719" i="43"/>
  <c r="P718" i="43"/>
  <c r="P717" i="43"/>
  <c r="P716" i="43"/>
  <c r="P715" i="43"/>
  <c r="P714" i="43"/>
  <c r="P713" i="43"/>
  <c r="P712" i="43"/>
  <c r="P711" i="43"/>
  <c r="P710" i="43"/>
  <c r="P709" i="43"/>
  <c r="P708" i="43"/>
  <c r="P707" i="43"/>
  <c r="P706" i="43"/>
  <c r="P705" i="43"/>
  <c r="P704" i="43"/>
  <c r="P703" i="43"/>
  <c r="P702" i="43"/>
  <c r="P701" i="43"/>
  <c r="P700" i="43"/>
  <c r="P699" i="43"/>
  <c r="P698" i="43"/>
  <c r="P697" i="43"/>
  <c r="P696" i="43"/>
  <c r="P695" i="43"/>
  <c r="P694" i="43"/>
  <c r="P693" i="43"/>
  <c r="P692" i="43"/>
  <c r="P691" i="43"/>
  <c r="P690" i="43"/>
  <c r="P689" i="43"/>
  <c r="P688" i="43"/>
  <c r="O687" i="43"/>
  <c r="N687" i="43"/>
  <c r="M687" i="43"/>
  <c r="L687" i="43"/>
  <c r="K687" i="43"/>
  <c r="J687" i="43"/>
  <c r="I687" i="43"/>
  <c r="H687" i="43"/>
  <c r="G687" i="43"/>
  <c r="F687" i="43"/>
  <c r="E687" i="43"/>
  <c r="D687" i="43"/>
  <c r="P686" i="43"/>
  <c r="P685" i="43"/>
  <c r="P684" i="43"/>
  <c r="P683" i="43"/>
  <c r="P682" i="43"/>
  <c r="P681" i="43"/>
  <c r="P680" i="43"/>
  <c r="P679" i="43"/>
  <c r="P678" i="43"/>
  <c r="P677" i="43"/>
  <c r="P676" i="43"/>
  <c r="P675" i="43"/>
  <c r="P674" i="43"/>
  <c r="P673" i="43"/>
  <c r="P672" i="43"/>
  <c r="P671" i="43"/>
  <c r="P670" i="43"/>
  <c r="P669" i="43"/>
  <c r="P668" i="43"/>
  <c r="P667" i="43"/>
  <c r="P666" i="43"/>
  <c r="P665" i="43"/>
  <c r="P664" i="43"/>
  <c r="P663" i="43"/>
  <c r="P662" i="43"/>
  <c r="P661" i="43"/>
  <c r="P660" i="43"/>
  <c r="P659" i="43"/>
  <c r="P658" i="43"/>
  <c r="P657" i="43"/>
  <c r="P656" i="43"/>
  <c r="P655" i="43"/>
  <c r="P654" i="43"/>
  <c r="P653" i="43"/>
  <c r="P652" i="43"/>
  <c r="P651" i="43"/>
  <c r="P650" i="43"/>
  <c r="P649" i="43"/>
  <c r="P648" i="43"/>
  <c r="P647" i="43"/>
  <c r="P646" i="43"/>
  <c r="P645" i="43"/>
  <c r="P644" i="43"/>
  <c r="P643" i="43"/>
  <c r="P642" i="43"/>
  <c r="P641" i="43"/>
  <c r="P640" i="43"/>
  <c r="O639" i="43"/>
  <c r="N639" i="43"/>
  <c r="M639" i="43"/>
  <c r="L639" i="43"/>
  <c r="K639" i="43"/>
  <c r="J639" i="43"/>
  <c r="I639" i="43"/>
  <c r="H639" i="43"/>
  <c r="G639" i="43"/>
  <c r="F639" i="43"/>
  <c r="E639" i="43"/>
  <c r="D639" i="43"/>
  <c r="P638" i="43"/>
  <c r="P637" i="43"/>
  <c r="P636" i="43"/>
  <c r="P635" i="43"/>
  <c r="P634" i="43"/>
  <c r="P633" i="43"/>
  <c r="P632" i="43"/>
  <c r="P631" i="43"/>
  <c r="P630" i="43"/>
  <c r="P629" i="43"/>
  <c r="P628" i="43"/>
  <c r="P627" i="43"/>
  <c r="P626" i="43"/>
  <c r="P625" i="43"/>
  <c r="P624" i="43"/>
  <c r="P623" i="43"/>
  <c r="P622" i="43"/>
  <c r="P621" i="43"/>
  <c r="P620" i="43"/>
  <c r="P619" i="43"/>
  <c r="P618" i="43"/>
  <c r="P617" i="43"/>
  <c r="P616" i="43"/>
  <c r="P615" i="43"/>
  <c r="P614" i="43"/>
  <c r="P613" i="43"/>
  <c r="P612" i="43"/>
  <c r="P611" i="43"/>
  <c r="P610" i="43"/>
  <c r="P609" i="43"/>
  <c r="P608" i="43"/>
  <c r="P607" i="43"/>
  <c r="P606" i="43"/>
  <c r="P605" i="43"/>
  <c r="P604" i="43"/>
  <c r="P603" i="43"/>
  <c r="P602" i="43"/>
  <c r="P601" i="43"/>
  <c r="P600" i="43"/>
  <c r="P599" i="43"/>
  <c r="P598" i="43"/>
  <c r="P597" i="43"/>
  <c r="P596" i="43"/>
  <c r="P595" i="43"/>
  <c r="P594" i="43"/>
  <c r="P593" i="43"/>
  <c r="P592" i="43"/>
  <c r="P591" i="43"/>
  <c r="P590" i="43"/>
  <c r="P589" i="43"/>
  <c r="P588" i="43"/>
  <c r="O587" i="43"/>
  <c r="N587" i="43"/>
  <c r="M587" i="43"/>
  <c r="L587" i="43"/>
  <c r="K587" i="43"/>
  <c r="J587" i="43"/>
  <c r="I587" i="43"/>
  <c r="H587" i="43"/>
  <c r="G587" i="43"/>
  <c r="F587" i="43"/>
  <c r="E587" i="43"/>
  <c r="D587" i="43"/>
  <c r="P586" i="43"/>
  <c r="P585" i="43"/>
  <c r="P584" i="43"/>
  <c r="P583" i="43"/>
  <c r="P582" i="43"/>
  <c r="P581" i="43"/>
  <c r="P580" i="43"/>
  <c r="P579" i="43"/>
  <c r="P578" i="43"/>
  <c r="P577" i="43"/>
  <c r="P576" i="43"/>
  <c r="P575" i="43"/>
  <c r="P574" i="43"/>
  <c r="P573" i="43"/>
  <c r="P572" i="43"/>
  <c r="P571" i="43"/>
  <c r="P570" i="43"/>
  <c r="P569" i="43"/>
  <c r="P568" i="43"/>
  <c r="P567" i="43"/>
  <c r="P566" i="43"/>
  <c r="P565" i="43"/>
  <c r="P564" i="43"/>
  <c r="P563" i="43"/>
  <c r="P562" i="43"/>
  <c r="P561" i="43"/>
  <c r="P560" i="43"/>
  <c r="P559" i="43"/>
  <c r="P558" i="43"/>
  <c r="P557" i="43"/>
  <c r="P556" i="43"/>
  <c r="P555" i="43"/>
  <c r="P554" i="43"/>
  <c r="P553" i="43"/>
  <c r="P552" i="43"/>
  <c r="P551" i="43"/>
  <c r="P550" i="43"/>
  <c r="P549" i="43"/>
  <c r="P548" i="43"/>
  <c r="P547" i="43"/>
  <c r="P546" i="43"/>
  <c r="P545" i="43"/>
  <c r="P544" i="43"/>
  <c r="P543" i="43"/>
  <c r="P542" i="43"/>
  <c r="P541" i="43"/>
  <c r="O540" i="43"/>
  <c r="N540" i="43"/>
  <c r="M540" i="43"/>
  <c r="L540" i="43"/>
  <c r="K540" i="43"/>
  <c r="J540" i="43"/>
  <c r="I540" i="43"/>
  <c r="H540" i="43"/>
  <c r="G540" i="43"/>
  <c r="F540" i="43"/>
  <c r="E540" i="43"/>
  <c r="D540" i="43"/>
  <c r="P539" i="43"/>
  <c r="P538" i="43"/>
  <c r="P537" i="43"/>
  <c r="P536" i="43"/>
  <c r="P535" i="43"/>
  <c r="P534" i="43"/>
  <c r="P533" i="43"/>
  <c r="P532" i="43"/>
  <c r="P531" i="43"/>
  <c r="P530" i="43"/>
  <c r="P529" i="43"/>
  <c r="P528" i="43"/>
  <c r="P527" i="43"/>
  <c r="P526" i="43"/>
  <c r="P525" i="43"/>
  <c r="P524" i="43"/>
  <c r="P523" i="43"/>
  <c r="P522" i="43"/>
  <c r="P521" i="43"/>
  <c r="P520" i="43"/>
  <c r="P519" i="43"/>
  <c r="P518" i="43"/>
  <c r="P517" i="43"/>
  <c r="P516" i="43"/>
  <c r="P515" i="43"/>
  <c r="P514" i="43"/>
  <c r="P513" i="43"/>
  <c r="P512" i="43"/>
  <c r="P511" i="43"/>
  <c r="P510" i="43"/>
  <c r="P509" i="43"/>
  <c r="P508" i="43"/>
  <c r="P507" i="43"/>
  <c r="P506" i="43"/>
  <c r="P505" i="43"/>
  <c r="P504" i="43"/>
  <c r="P503" i="43"/>
  <c r="P502" i="43"/>
  <c r="P501" i="43"/>
  <c r="P500" i="43"/>
  <c r="P499" i="43"/>
  <c r="P498" i="43"/>
  <c r="P497" i="43"/>
  <c r="P496" i="43"/>
  <c r="P495" i="43"/>
  <c r="P494" i="43"/>
  <c r="P493" i="43"/>
  <c r="P492" i="43"/>
  <c r="O491" i="43"/>
  <c r="N491" i="43"/>
  <c r="M491" i="43"/>
  <c r="L491" i="43"/>
  <c r="K491" i="43"/>
  <c r="J491" i="43"/>
  <c r="I491" i="43"/>
  <c r="H491" i="43"/>
  <c r="G491" i="43"/>
  <c r="F491" i="43"/>
  <c r="E491" i="43"/>
  <c r="D491" i="43"/>
  <c r="P490" i="43"/>
  <c r="P489" i="43"/>
  <c r="P488" i="43"/>
  <c r="P487" i="43"/>
  <c r="P486" i="43"/>
  <c r="P485" i="43"/>
  <c r="P484" i="43"/>
  <c r="P483" i="43"/>
  <c r="P482" i="43"/>
  <c r="P481" i="43"/>
  <c r="P480" i="43"/>
  <c r="P479" i="43"/>
  <c r="P478" i="43"/>
  <c r="P477" i="43"/>
  <c r="P476" i="43"/>
  <c r="P475" i="43"/>
  <c r="P474" i="43"/>
  <c r="P473" i="43"/>
  <c r="P472" i="43"/>
  <c r="P471" i="43"/>
  <c r="P470" i="43"/>
  <c r="P469" i="43"/>
  <c r="P468" i="43"/>
  <c r="P467" i="43"/>
  <c r="P466" i="43"/>
  <c r="P465" i="43"/>
  <c r="P464" i="43"/>
  <c r="P463" i="43"/>
  <c r="P462" i="43"/>
  <c r="P461" i="43"/>
  <c r="P460" i="43"/>
  <c r="P459" i="43"/>
  <c r="P458" i="43"/>
  <c r="P457" i="43"/>
  <c r="P456" i="43"/>
  <c r="P455" i="43"/>
  <c r="P454" i="43"/>
  <c r="P453" i="43"/>
  <c r="P452" i="43"/>
  <c r="P451" i="43"/>
  <c r="P450" i="43"/>
  <c r="P449" i="43"/>
  <c r="P448" i="43"/>
  <c r="P447" i="43"/>
  <c r="P446" i="43"/>
  <c r="P445" i="43"/>
  <c r="O444" i="43"/>
  <c r="N444" i="43"/>
  <c r="M444" i="43"/>
  <c r="L444" i="43"/>
  <c r="K444" i="43"/>
  <c r="J444" i="43"/>
  <c r="I444" i="43"/>
  <c r="H444" i="43"/>
  <c r="G444" i="43"/>
  <c r="F444" i="43"/>
  <c r="E444" i="43"/>
  <c r="D444" i="43"/>
  <c r="P442" i="43"/>
  <c r="P441" i="43"/>
  <c r="P440" i="43"/>
  <c r="P439" i="43"/>
  <c r="P438" i="43"/>
  <c r="P437" i="43"/>
  <c r="P436" i="43"/>
  <c r="P435" i="43"/>
  <c r="P434" i="43"/>
  <c r="P433" i="43"/>
  <c r="P432" i="43"/>
  <c r="P431" i="43"/>
  <c r="P430" i="43"/>
  <c r="P429" i="43"/>
  <c r="P428" i="43"/>
  <c r="P427" i="43"/>
  <c r="P426" i="43"/>
  <c r="P425" i="43"/>
  <c r="P424" i="43"/>
  <c r="P423" i="43"/>
  <c r="P422" i="43"/>
  <c r="P421" i="43"/>
  <c r="P420" i="43"/>
  <c r="P419" i="43"/>
  <c r="P418" i="43"/>
  <c r="P417" i="43"/>
  <c r="P416" i="43"/>
  <c r="P415" i="43"/>
  <c r="P414" i="43"/>
  <c r="P413" i="43"/>
  <c r="P412" i="43"/>
  <c r="P411" i="43"/>
  <c r="P410" i="43"/>
  <c r="P409" i="43"/>
  <c r="P408" i="43"/>
  <c r="P407" i="43"/>
  <c r="P406" i="43"/>
  <c r="P405" i="43"/>
  <c r="P404" i="43"/>
  <c r="P403" i="43"/>
  <c r="P402" i="43"/>
  <c r="P401" i="43"/>
  <c r="P400" i="43"/>
  <c r="P399" i="43"/>
  <c r="P398" i="43"/>
  <c r="P397" i="43"/>
  <c r="P396" i="43"/>
  <c r="O395" i="43"/>
  <c r="N395" i="43"/>
  <c r="M395" i="43"/>
  <c r="L395" i="43"/>
  <c r="K395" i="43"/>
  <c r="J395" i="43"/>
  <c r="I395" i="43"/>
  <c r="H395" i="43"/>
  <c r="G395" i="43"/>
  <c r="F395" i="43"/>
  <c r="E395" i="43"/>
  <c r="D395" i="43"/>
  <c r="P394" i="43"/>
  <c r="P393" i="43"/>
  <c r="P392" i="43"/>
  <c r="P391" i="43"/>
  <c r="P390" i="43"/>
  <c r="P389" i="43"/>
  <c r="P388" i="43"/>
  <c r="P387" i="43"/>
  <c r="P386" i="43"/>
  <c r="P385" i="43"/>
  <c r="P384" i="43"/>
  <c r="P383" i="43"/>
  <c r="P382" i="43"/>
  <c r="P381" i="43"/>
  <c r="P380" i="43"/>
  <c r="P379" i="43"/>
  <c r="P378" i="43"/>
  <c r="P377" i="43"/>
  <c r="P376" i="43"/>
  <c r="P375" i="43"/>
  <c r="P374" i="43"/>
  <c r="O373" i="43"/>
  <c r="N373" i="43"/>
  <c r="M373" i="43"/>
  <c r="L373" i="43"/>
  <c r="K373" i="43"/>
  <c r="J373" i="43"/>
  <c r="I373" i="43"/>
  <c r="H373" i="43"/>
  <c r="G373" i="43"/>
  <c r="F373" i="43"/>
  <c r="E373" i="43"/>
  <c r="D373" i="43"/>
  <c r="P372" i="43"/>
  <c r="P371" i="43"/>
  <c r="P370" i="43"/>
  <c r="P369" i="43"/>
  <c r="P368" i="43"/>
  <c r="P367" i="43"/>
  <c r="P366" i="43"/>
  <c r="P365" i="43"/>
  <c r="P364" i="43"/>
  <c r="P363" i="43"/>
  <c r="P362" i="43"/>
  <c r="P361" i="43"/>
  <c r="P360" i="43"/>
  <c r="P359" i="43"/>
  <c r="P358" i="43"/>
  <c r="P357" i="43"/>
  <c r="P356" i="43"/>
  <c r="P355" i="43"/>
  <c r="P354" i="43"/>
  <c r="P353" i="43"/>
  <c r="P352" i="43"/>
  <c r="P351" i="43"/>
  <c r="P350" i="43"/>
  <c r="P349" i="43"/>
  <c r="P348" i="43"/>
  <c r="P347" i="43"/>
  <c r="P346" i="43"/>
  <c r="P345" i="43"/>
  <c r="O344" i="43"/>
  <c r="N344" i="43"/>
  <c r="M344" i="43"/>
  <c r="L344" i="43"/>
  <c r="K344" i="43"/>
  <c r="J344" i="43"/>
  <c r="I344" i="43"/>
  <c r="H344" i="43"/>
  <c r="G344" i="43"/>
  <c r="F344" i="43"/>
  <c r="E344" i="43"/>
  <c r="D344" i="43"/>
  <c r="P343" i="43"/>
  <c r="P342" i="43"/>
  <c r="P341" i="43"/>
  <c r="P340" i="43"/>
  <c r="P339" i="43"/>
  <c r="P338" i="43"/>
  <c r="P337" i="43"/>
  <c r="P336" i="43"/>
  <c r="P335" i="43"/>
  <c r="P334" i="43"/>
  <c r="P333" i="43"/>
  <c r="O332" i="43"/>
  <c r="N332" i="43"/>
  <c r="M332" i="43"/>
  <c r="L332" i="43"/>
  <c r="K332" i="43"/>
  <c r="J332" i="43"/>
  <c r="I332" i="43"/>
  <c r="H332" i="43"/>
  <c r="G332" i="43"/>
  <c r="F332" i="43"/>
  <c r="E332" i="43"/>
  <c r="D332" i="43"/>
  <c r="P331" i="43"/>
  <c r="P330" i="43"/>
  <c r="P329" i="43"/>
  <c r="P328" i="43"/>
  <c r="P327" i="43"/>
  <c r="P326" i="43"/>
  <c r="P325" i="43"/>
  <c r="P324" i="43"/>
  <c r="P323" i="43"/>
  <c r="P322" i="43"/>
  <c r="P321" i="43"/>
  <c r="P320" i="43"/>
  <c r="P319" i="43"/>
  <c r="P318" i="43"/>
  <c r="P317" i="43"/>
  <c r="P316" i="43"/>
  <c r="P315" i="43"/>
  <c r="P314" i="43"/>
  <c r="P313" i="43"/>
  <c r="P312" i="43"/>
  <c r="P311" i="43"/>
  <c r="P310" i="43"/>
  <c r="P309" i="43"/>
  <c r="P308" i="43"/>
  <c r="P307" i="43"/>
  <c r="P306" i="43"/>
  <c r="P305" i="43"/>
  <c r="P304" i="43"/>
  <c r="P303" i="43"/>
  <c r="P302" i="43"/>
  <c r="P301" i="43"/>
  <c r="P300" i="43"/>
  <c r="P299" i="43"/>
  <c r="P298" i="43"/>
  <c r="P297" i="43"/>
  <c r="P296" i="43"/>
  <c r="P295" i="43"/>
  <c r="P294" i="43"/>
  <c r="P293" i="43"/>
  <c r="P292" i="43"/>
  <c r="P291" i="43"/>
  <c r="O290" i="43"/>
  <c r="N290" i="43"/>
  <c r="M290" i="43"/>
  <c r="L290" i="43"/>
  <c r="K290" i="43"/>
  <c r="J290" i="43"/>
  <c r="I290" i="43"/>
  <c r="H290" i="43"/>
  <c r="G290" i="43"/>
  <c r="F290" i="43"/>
  <c r="E290" i="43"/>
  <c r="D290" i="43"/>
  <c r="P289" i="43"/>
  <c r="P288" i="43"/>
  <c r="P287" i="43"/>
  <c r="P286" i="43"/>
  <c r="P285" i="43"/>
  <c r="P284" i="43"/>
  <c r="P283" i="43"/>
  <c r="P282" i="43"/>
  <c r="P281" i="43"/>
  <c r="P280" i="43"/>
  <c r="P279" i="43"/>
  <c r="P278" i="43"/>
  <c r="P277" i="43"/>
  <c r="P276" i="43"/>
  <c r="P275" i="43"/>
  <c r="P274" i="43"/>
  <c r="P273" i="43"/>
  <c r="P272" i="43"/>
  <c r="P271" i="43"/>
  <c r="P270" i="43"/>
  <c r="P269" i="43"/>
  <c r="P268" i="43"/>
  <c r="P267" i="43"/>
  <c r="P266" i="43"/>
  <c r="P265" i="43"/>
  <c r="P264" i="43"/>
  <c r="P263" i="43"/>
  <c r="P262" i="43"/>
  <c r="P261" i="43"/>
  <c r="P260" i="43"/>
  <c r="P259" i="43"/>
  <c r="P258" i="43"/>
  <c r="P257" i="43"/>
  <c r="P256" i="43"/>
  <c r="P255" i="43"/>
  <c r="P254" i="43"/>
  <c r="P253" i="43"/>
  <c r="P252" i="43"/>
  <c r="P251" i="43"/>
  <c r="P250" i="43"/>
  <c r="P249" i="43"/>
  <c r="P248" i="43"/>
  <c r="P247" i="43"/>
  <c r="P246" i="43"/>
  <c r="P245" i="43"/>
  <c r="P244" i="43"/>
  <c r="P243" i="43"/>
  <c r="P242" i="43"/>
  <c r="P241" i="43"/>
  <c r="P240" i="43"/>
  <c r="P239" i="43"/>
  <c r="P238" i="43"/>
  <c r="P237" i="43"/>
  <c r="P236" i="43"/>
  <c r="P235" i="43"/>
  <c r="P234" i="43"/>
  <c r="P233" i="43"/>
  <c r="P232" i="43"/>
  <c r="P231" i="43"/>
  <c r="P230" i="43"/>
  <c r="P229" i="43"/>
  <c r="P228" i="43"/>
  <c r="P227" i="43"/>
  <c r="P226" i="43"/>
  <c r="P225" i="43"/>
  <c r="P224" i="43"/>
  <c r="P223" i="43"/>
  <c r="P222" i="43"/>
  <c r="P221" i="43"/>
  <c r="P220" i="43"/>
  <c r="P219" i="43"/>
  <c r="P218" i="43"/>
  <c r="O217" i="43"/>
  <c r="N217" i="43"/>
  <c r="M217" i="43"/>
  <c r="L217" i="43"/>
  <c r="K217" i="43"/>
  <c r="J217" i="43"/>
  <c r="I217" i="43"/>
  <c r="H217" i="43"/>
  <c r="G217" i="43"/>
  <c r="F217" i="43"/>
  <c r="E217" i="43"/>
  <c r="D217" i="43"/>
  <c r="P216" i="43"/>
  <c r="F363" i="44" s="1"/>
  <c r="P215" i="43"/>
  <c r="F362" i="44" s="1"/>
  <c r="P214" i="43"/>
  <c r="F361" i="44" s="1"/>
  <c r="P213" i="43"/>
  <c r="F360" i="44" s="1"/>
  <c r="P212" i="43"/>
  <c r="F359" i="44" s="1"/>
  <c r="P211" i="43"/>
  <c r="F358" i="44" s="1"/>
  <c r="P210" i="43"/>
  <c r="F357" i="44" s="1"/>
  <c r="P209" i="43"/>
  <c r="F356" i="44" s="1"/>
  <c r="P208" i="43"/>
  <c r="F355" i="44" s="1"/>
  <c r="O207" i="43"/>
  <c r="N207" i="43"/>
  <c r="M207" i="43"/>
  <c r="L207" i="43"/>
  <c r="K207" i="43"/>
  <c r="J207" i="43"/>
  <c r="I207" i="43"/>
  <c r="H207" i="43"/>
  <c r="G207" i="43"/>
  <c r="F207" i="43"/>
  <c r="E207" i="43"/>
  <c r="D207" i="43"/>
  <c r="P206" i="43"/>
  <c r="P205" i="43"/>
  <c r="P204" i="43"/>
  <c r="P203" i="43"/>
  <c r="P202" i="43"/>
  <c r="P201" i="43"/>
  <c r="P200" i="43"/>
  <c r="P199" i="43"/>
  <c r="P198" i="43"/>
  <c r="P197" i="43"/>
  <c r="P196" i="43"/>
  <c r="P195" i="43"/>
  <c r="P194" i="43"/>
  <c r="P193" i="43"/>
  <c r="P192" i="43"/>
  <c r="P191" i="43"/>
  <c r="O190" i="43"/>
  <c r="N190" i="43"/>
  <c r="M190" i="43"/>
  <c r="L190" i="43"/>
  <c r="K190" i="43"/>
  <c r="J190" i="43"/>
  <c r="I190" i="43"/>
  <c r="H190" i="43"/>
  <c r="G190" i="43"/>
  <c r="F190" i="43"/>
  <c r="E190" i="43"/>
  <c r="D190" i="43"/>
  <c r="P189" i="43"/>
  <c r="P188" i="43"/>
  <c r="P187" i="43"/>
  <c r="P186" i="43"/>
  <c r="P185" i="43"/>
  <c r="P184" i="43"/>
  <c r="P183" i="43"/>
  <c r="P182" i="43"/>
  <c r="P181" i="43"/>
  <c r="P180" i="43"/>
  <c r="P179" i="43"/>
  <c r="P178" i="43"/>
  <c r="P177" i="43"/>
  <c r="P176" i="43"/>
  <c r="P175" i="43"/>
  <c r="P174" i="43"/>
  <c r="P173" i="43"/>
  <c r="P172" i="43"/>
  <c r="P171" i="43"/>
  <c r="P170" i="43"/>
  <c r="P169" i="43"/>
  <c r="P168" i="43"/>
  <c r="P167" i="43"/>
  <c r="P166" i="43"/>
  <c r="P165" i="43"/>
  <c r="P164" i="43"/>
  <c r="P163" i="43"/>
  <c r="P162" i="43"/>
  <c r="P161" i="43"/>
  <c r="P160" i="43"/>
  <c r="P159" i="43"/>
  <c r="P158" i="43"/>
  <c r="P157" i="43"/>
  <c r="P156" i="43"/>
  <c r="P155" i="43"/>
  <c r="P154" i="43"/>
  <c r="P153" i="43"/>
  <c r="P152" i="43"/>
  <c r="P151" i="43"/>
  <c r="P150" i="43"/>
  <c r="O149" i="43"/>
  <c r="N149" i="43"/>
  <c r="M149" i="43"/>
  <c r="L149" i="43"/>
  <c r="K149" i="43"/>
  <c r="J149" i="43"/>
  <c r="I149" i="43"/>
  <c r="H149" i="43"/>
  <c r="G149" i="43"/>
  <c r="F149" i="43"/>
  <c r="E149" i="43"/>
  <c r="D149" i="43"/>
  <c r="P147" i="43"/>
  <c r="P146" i="43"/>
  <c r="P145" i="43"/>
  <c r="P144" i="43"/>
  <c r="P143" i="43"/>
  <c r="P142" i="43"/>
  <c r="P141" i="43"/>
  <c r="P140" i="43"/>
  <c r="P139" i="43"/>
  <c r="P138" i="43"/>
  <c r="O137" i="43"/>
  <c r="N137" i="43"/>
  <c r="M137" i="43"/>
  <c r="L137" i="43"/>
  <c r="K137" i="43"/>
  <c r="J137" i="43"/>
  <c r="I137" i="43"/>
  <c r="H137" i="43"/>
  <c r="G137" i="43"/>
  <c r="F137" i="43"/>
  <c r="E137" i="43"/>
  <c r="D137" i="43"/>
  <c r="P136" i="43"/>
  <c r="P135" i="43"/>
  <c r="P134" i="43"/>
  <c r="P133" i="43"/>
  <c r="P132" i="43"/>
  <c r="P131" i="43"/>
  <c r="O130" i="43"/>
  <c r="N130" i="43"/>
  <c r="M130" i="43"/>
  <c r="L130" i="43"/>
  <c r="K130" i="43"/>
  <c r="J130" i="43"/>
  <c r="I130" i="43"/>
  <c r="H130" i="43"/>
  <c r="G130" i="43"/>
  <c r="F130" i="43"/>
  <c r="E130" i="43"/>
  <c r="D130" i="43"/>
  <c r="P129" i="43"/>
  <c r="P128" i="43"/>
  <c r="P127" i="43"/>
  <c r="P126" i="43"/>
  <c r="P125" i="43"/>
  <c r="P124" i="43"/>
  <c r="P123" i="43"/>
  <c r="P122" i="43"/>
  <c r="P121" i="43"/>
  <c r="P120" i="43"/>
  <c r="P119" i="43"/>
  <c r="P118" i="43"/>
  <c r="P117" i="43"/>
  <c r="P116" i="43"/>
  <c r="P115" i="43"/>
  <c r="P114" i="43"/>
  <c r="P113" i="43"/>
  <c r="P112" i="43"/>
  <c r="P111" i="43"/>
  <c r="P110" i="43"/>
  <c r="P109" i="43"/>
  <c r="P108" i="43"/>
  <c r="P107" i="43"/>
  <c r="P106" i="43"/>
  <c r="P105" i="43"/>
  <c r="P104" i="43"/>
  <c r="P103" i="43"/>
  <c r="P102" i="43"/>
  <c r="P101" i="43"/>
  <c r="P100" i="43"/>
  <c r="P99" i="43"/>
  <c r="P98" i="43"/>
  <c r="P97" i="43"/>
  <c r="O96" i="43"/>
  <c r="N96" i="43"/>
  <c r="M96" i="43"/>
  <c r="L96" i="43"/>
  <c r="K96" i="43"/>
  <c r="J96" i="43"/>
  <c r="I96" i="43"/>
  <c r="H96" i="43"/>
  <c r="G96" i="43"/>
  <c r="F96" i="43"/>
  <c r="E96" i="43"/>
  <c r="D96" i="43"/>
  <c r="P95" i="43"/>
  <c r="P94" i="43"/>
  <c r="P93" i="43"/>
  <c r="P92" i="43"/>
  <c r="P91" i="43"/>
  <c r="P90" i="43"/>
  <c r="P89" i="43"/>
  <c r="P88" i="43"/>
  <c r="P87" i="43"/>
  <c r="P86" i="43"/>
  <c r="P85" i="43"/>
  <c r="P84" i="43"/>
  <c r="P83" i="43"/>
  <c r="P82" i="43"/>
  <c r="P81" i="43"/>
  <c r="P80" i="43"/>
  <c r="P79" i="43"/>
  <c r="P78" i="43"/>
  <c r="P77" i="43"/>
  <c r="P76" i="43"/>
  <c r="O75" i="43"/>
  <c r="N75" i="43"/>
  <c r="M75" i="43"/>
  <c r="L75" i="43"/>
  <c r="K75" i="43"/>
  <c r="J75" i="43"/>
  <c r="I75" i="43"/>
  <c r="H75" i="43"/>
  <c r="G75" i="43"/>
  <c r="F75" i="43"/>
  <c r="E75" i="43"/>
  <c r="D75" i="43"/>
  <c r="P74" i="43"/>
  <c r="P73" i="43"/>
  <c r="P72" i="43"/>
  <c r="P71" i="43"/>
  <c r="P70" i="43"/>
  <c r="P69" i="43"/>
  <c r="P68" i="43"/>
  <c r="P67" i="43"/>
  <c r="P66" i="43"/>
  <c r="P65" i="43"/>
  <c r="P64" i="43"/>
  <c r="F211" i="44" s="1"/>
  <c r="P63" i="43"/>
  <c r="F210" i="44" s="1"/>
  <c r="P62" i="43"/>
  <c r="P61" i="43"/>
  <c r="P60" i="43"/>
  <c r="P59" i="43"/>
  <c r="P58" i="43"/>
  <c r="P57" i="43"/>
  <c r="P56" i="43"/>
  <c r="P55" i="43"/>
  <c r="P54" i="43"/>
  <c r="P53" i="43"/>
  <c r="P52" i="43"/>
  <c r="P51" i="43"/>
  <c r="P50" i="43"/>
  <c r="P49" i="43"/>
  <c r="P48" i="43"/>
  <c r="P47" i="43"/>
  <c r="P46" i="43"/>
  <c r="P45" i="43"/>
  <c r="P44" i="43"/>
  <c r="P43" i="43"/>
  <c r="P42" i="43"/>
  <c r="P41" i="43"/>
  <c r="P40" i="43"/>
  <c r="O39" i="43"/>
  <c r="N39" i="43"/>
  <c r="M39" i="43"/>
  <c r="L39" i="43"/>
  <c r="K39" i="43"/>
  <c r="J39" i="43"/>
  <c r="I39" i="43"/>
  <c r="H39" i="43"/>
  <c r="G39" i="43"/>
  <c r="F39" i="43"/>
  <c r="E39" i="43"/>
  <c r="D39" i="43"/>
  <c r="P38" i="43"/>
  <c r="F185" i="44" s="1"/>
  <c r="P37" i="43"/>
  <c r="P36" i="43"/>
  <c r="P35" i="43"/>
  <c r="P34" i="43"/>
  <c r="P33" i="43"/>
  <c r="P32" i="43"/>
  <c r="P31" i="43"/>
  <c r="P30" i="43"/>
  <c r="P29" i="43"/>
  <c r="P28" i="43"/>
  <c r="P27" i="43"/>
  <c r="P26" i="43"/>
  <c r="P25" i="43"/>
  <c r="P24" i="43"/>
  <c r="P23" i="43"/>
  <c r="P22" i="43"/>
  <c r="P21" i="43"/>
  <c r="P20" i="43"/>
  <c r="O19" i="43"/>
  <c r="N19" i="43"/>
  <c r="M19" i="43"/>
  <c r="L19" i="43"/>
  <c r="K19" i="43"/>
  <c r="J19" i="43"/>
  <c r="I19" i="43"/>
  <c r="H19" i="43"/>
  <c r="G19" i="43"/>
  <c r="F19" i="43"/>
  <c r="E19" i="43"/>
  <c r="D19" i="43"/>
  <c r="P18" i="43"/>
  <c r="P17" i="43"/>
  <c r="P16" i="43"/>
  <c r="P15" i="43"/>
  <c r="P14" i="43"/>
  <c r="P13" i="43"/>
  <c r="P12" i="43"/>
  <c r="P11" i="43"/>
  <c r="P10" i="43"/>
  <c r="P9" i="43"/>
  <c r="P8" i="43"/>
  <c r="F155" i="44" s="1"/>
  <c r="P7" i="43"/>
  <c r="P6" i="43"/>
  <c r="P5" i="43"/>
  <c r="P4" i="43"/>
  <c r="O3" i="43"/>
  <c r="N3" i="43"/>
  <c r="M3" i="43"/>
  <c r="L3" i="43"/>
  <c r="K3" i="43"/>
  <c r="J3" i="43"/>
  <c r="I3" i="43"/>
  <c r="H3" i="43"/>
  <c r="G3" i="43"/>
  <c r="F3" i="43"/>
  <c r="E3" i="43"/>
  <c r="D3" i="43"/>
  <c r="F1946" i="44" l="1"/>
  <c r="L348" i="36"/>
  <c r="F1926" i="44"/>
  <c r="H346" i="36"/>
  <c r="F1934" i="44"/>
  <c r="H347" i="36"/>
  <c r="F1942" i="44"/>
  <c r="H348" i="36"/>
  <c r="F1950" i="44"/>
  <c r="H349" i="36"/>
  <c r="F1958" i="44"/>
  <c r="H350" i="36"/>
  <c r="F1966" i="44"/>
  <c r="H351" i="36"/>
  <c r="F1979" i="44"/>
  <c r="L353" i="36"/>
  <c r="F1987" i="44"/>
  <c r="I357" i="36"/>
  <c r="F1995" i="44"/>
  <c r="I358" i="36"/>
  <c r="F2003" i="44"/>
  <c r="I359" i="36"/>
  <c r="F2011" i="44"/>
  <c r="I360" i="36"/>
  <c r="F2019" i="44"/>
  <c r="I361" i="36"/>
  <c r="F2024" i="44"/>
  <c r="C363" i="36"/>
  <c r="F2040" i="44"/>
  <c r="K366" i="36"/>
  <c r="F2048" i="44"/>
  <c r="I369" i="36"/>
  <c r="F2056" i="44"/>
  <c r="H371" i="36"/>
  <c r="F2069" i="44"/>
  <c r="L373" i="36"/>
  <c r="F2077" i="44"/>
  <c r="L374" i="36"/>
  <c r="F2082" i="44"/>
  <c r="H376" i="36"/>
  <c r="F2090" i="44"/>
  <c r="H377" i="36"/>
  <c r="F2098" i="44"/>
  <c r="H378" i="36"/>
  <c r="F2112" i="44"/>
  <c r="F386" i="36"/>
  <c r="F2130" i="44"/>
  <c r="H394" i="36"/>
  <c r="F2138" i="44"/>
  <c r="G395" i="36"/>
  <c r="F2146" i="44"/>
  <c r="F396" i="36"/>
  <c r="F2160" i="44"/>
  <c r="J399" i="36"/>
  <c r="F2168" i="44"/>
  <c r="F401" i="36"/>
  <c r="F2181" i="44"/>
  <c r="G408" i="36"/>
  <c r="F2189" i="44"/>
  <c r="I409" i="36"/>
  <c r="F2215" i="44"/>
  <c r="I420" i="36"/>
  <c r="F2220" i="44"/>
  <c r="F423" i="36"/>
  <c r="F2230" i="44"/>
  <c r="F428" i="36"/>
  <c r="F1935" i="44"/>
  <c r="I347" i="36"/>
  <c r="F1996" i="44"/>
  <c r="J358" i="36"/>
  <c r="F2091" i="44"/>
  <c r="I377" i="36"/>
  <c r="F2113" i="44"/>
  <c r="G386" i="36"/>
  <c r="F2139" i="44"/>
  <c r="H395" i="36"/>
  <c r="F2161" i="44"/>
  <c r="C400" i="36"/>
  <c r="F2203" i="44"/>
  <c r="C417" i="36"/>
  <c r="F2231" i="44"/>
  <c r="G428" i="36"/>
  <c r="F1928" i="44"/>
  <c r="J346" i="36"/>
  <c r="F1936" i="44"/>
  <c r="J347" i="36"/>
  <c r="F1944" i="44"/>
  <c r="J348" i="36"/>
  <c r="F1952" i="44"/>
  <c r="J349" i="36"/>
  <c r="F1960" i="44"/>
  <c r="J350" i="36"/>
  <c r="F1968" i="44"/>
  <c r="J351" i="36"/>
  <c r="F1973" i="44"/>
  <c r="F353" i="36"/>
  <c r="F1989" i="44"/>
  <c r="K357" i="36"/>
  <c r="F1997" i="44"/>
  <c r="K358" i="36"/>
  <c r="F2005" i="44"/>
  <c r="K359" i="36"/>
  <c r="F2013" i="44"/>
  <c r="K360" i="36"/>
  <c r="F2021" i="44"/>
  <c r="K361" i="36"/>
  <c r="F2026" i="44"/>
  <c r="G363" i="36"/>
  <c r="F2034" i="44"/>
  <c r="C366" i="36"/>
  <c r="F2050" i="44"/>
  <c r="K369" i="36"/>
  <c r="F2058" i="44"/>
  <c r="J371" i="36"/>
  <c r="F2063" i="44"/>
  <c r="F373" i="36"/>
  <c r="F2071" i="44"/>
  <c r="F374" i="36"/>
  <c r="F2084" i="44"/>
  <c r="J376" i="36"/>
  <c r="F2092" i="44"/>
  <c r="J377" i="36"/>
  <c r="F2100" i="44"/>
  <c r="J378" i="36"/>
  <c r="F2114" i="44"/>
  <c r="H386" i="36"/>
  <c r="F2132" i="44"/>
  <c r="J394" i="36"/>
  <c r="F2140" i="44"/>
  <c r="I395" i="36"/>
  <c r="F2148" i="44"/>
  <c r="H396" i="36"/>
  <c r="F2162" i="44"/>
  <c r="F400" i="36"/>
  <c r="F2170" i="44"/>
  <c r="H401" i="36"/>
  <c r="F2183" i="44"/>
  <c r="I408" i="36"/>
  <c r="F2191" i="44"/>
  <c r="C410" i="36"/>
  <c r="F2204" i="44"/>
  <c r="F417" i="36"/>
  <c r="F2222" i="44"/>
  <c r="H423" i="36"/>
  <c r="F2232" i="44"/>
  <c r="H428" i="36"/>
  <c r="F1959" i="44"/>
  <c r="I350" i="36"/>
  <c r="F1972" i="44"/>
  <c r="C353" i="36"/>
  <c r="F2012" i="44"/>
  <c r="J360" i="36"/>
  <c r="F2025" i="44"/>
  <c r="F363" i="36"/>
  <c r="F2057" i="44"/>
  <c r="I371" i="36"/>
  <c r="F2221" i="44"/>
  <c r="G423" i="36"/>
  <c r="F1929" i="44"/>
  <c r="K346" i="36"/>
  <c r="F1937" i="44"/>
  <c r="K347" i="36"/>
  <c r="F1945" i="44"/>
  <c r="K348" i="36"/>
  <c r="F1953" i="44"/>
  <c r="K349" i="36"/>
  <c r="F1961" i="44"/>
  <c r="K350" i="36"/>
  <c r="F1969" i="44"/>
  <c r="K351" i="36"/>
  <c r="F1974" i="44"/>
  <c r="G353" i="36"/>
  <c r="F1990" i="44"/>
  <c r="L357" i="36"/>
  <c r="F1998" i="44"/>
  <c r="L358" i="36"/>
  <c r="F2006" i="44"/>
  <c r="L359" i="36"/>
  <c r="F2014" i="44"/>
  <c r="L360" i="36"/>
  <c r="F2022" i="44"/>
  <c r="L361" i="36"/>
  <c r="F2027" i="44"/>
  <c r="H363" i="36"/>
  <c r="F2035" i="44"/>
  <c r="F366" i="36"/>
  <c r="F2051" i="44"/>
  <c r="L369" i="36"/>
  <c r="F2059" i="44"/>
  <c r="K371" i="36"/>
  <c r="F2064" i="44"/>
  <c r="G373" i="36"/>
  <c r="F2072" i="44"/>
  <c r="G374" i="36"/>
  <c r="F2085" i="44"/>
  <c r="K376" i="36"/>
  <c r="F2093" i="44"/>
  <c r="K377" i="36"/>
  <c r="F2101" i="44"/>
  <c r="K378" i="36"/>
  <c r="F2115" i="44"/>
  <c r="I386" i="36"/>
  <c r="F2133" i="44"/>
  <c r="K394" i="36"/>
  <c r="F2141" i="44"/>
  <c r="J395" i="36"/>
  <c r="F2149" i="44"/>
  <c r="I396" i="36"/>
  <c r="F2155" i="44"/>
  <c r="C399" i="36"/>
  <c r="F2163" i="44"/>
  <c r="G400" i="36"/>
  <c r="F2171" i="44"/>
  <c r="I401" i="36"/>
  <c r="F2184" i="44"/>
  <c r="J408" i="36"/>
  <c r="F2192" i="44"/>
  <c r="F410" i="36"/>
  <c r="F2205" i="44"/>
  <c r="G417" i="36"/>
  <c r="F2223" i="44"/>
  <c r="I423" i="36"/>
  <c r="F2233" i="44"/>
  <c r="I428" i="36"/>
  <c r="F1943" i="44"/>
  <c r="I348" i="36"/>
  <c r="F2004" i="44"/>
  <c r="J359" i="36"/>
  <c r="F2020" i="44"/>
  <c r="J361" i="36"/>
  <c r="F2041" i="44"/>
  <c r="L366" i="36"/>
  <c r="F2062" i="44"/>
  <c r="C373" i="36"/>
  <c r="F2083" i="44"/>
  <c r="I376" i="36"/>
  <c r="F2099" i="44"/>
  <c r="I378" i="36"/>
  <c r="F2147" i="44"/>
  <c r="G396" i="36"/>
  <c r="F2182" i="44"/>
  <c r="H408" i="36"/>
  <c r="F2216" i="44"/>
  <c r="J420" i="36"/>
  <c r="F1930" i="44"/>
  <c r="L346" i="36"/>
  <c r="F1938" i="44"/>
  <c r="L347" i="36"/>
  <c r="F1954" i="44"/>
  <c r="L349" i="36"/>
  <c r="F1962" i="44"/>
  <c r="L350" i="36"/>
  <c r="F1970" i="44"/>
  <c r="L351" i="36"/>
  <c r="F1975" i="44"/>
  <c r="H353" i="36"/>
  <c r="F1983" i="44"/>
  <c r="C357" i="36"/>
  <c r="F1991" i="44"/>
  <c r="C358" i="36"/>
  <c r="F1999" i="44"/>
  <c r="C359" i="36"/>
  <c r="F2007" i="44"/>
  <c r="C360" i="36"/>
  <c r="F2015" i="44"/>
  <c r="C361" i="36"/>
  <c r="F2028" i="44"/>
  <c r="I363" i="36"/>
  <c r="F2036" i="44"/>
  <c r="G366" i="36"/>
  <c r="F2044" i="44"/>
  <c r="C369" i="36"/>
  <c r="F2060" i="44"/>
  <c r="L371" i="36"/>
  <c r="F2065" i="44"/>
  <c r="H373" i="36"/>
  <c r="F2073" i="44"/>
  <c r="H374" i="36"/>
  <c r="F2086" i="44"/>
  <c r="L376" i="36"/>
  <c r="F2094" i="44"/>
  <c r="L377" i="36"/>
  <c r="F2102" i="44"/>
  <c r="L378" i="36"/>
  <c r="F2116" i="44"/>
  <c r="J386" i="36"/>
  <c r="F2126" i="44"/>
  <c r="C394" i="36"/>
  <c r="F2134" i="44"/>
  <c r="L394" i="36"/>
  <c r="F2142" i="44"/>
  <c r="K395" i="36"/>
  <c r="F2150" i="44"/>
  <c r="J396" i="36"/>
  <c r="F2156" i="44"/>
  <c r="F399" i="36"/>
  <c r="F2164" i="44"/>
  <c r="H400" i="36"/>
  <c r="F2172" i="44"/>
  <c r="J401" i="36"/>
  <c r="F2185" i="44"/>
  <c r="C409" i="36"/>
  <c r="F2193" i="44"/>
  <c r="G410" i="36"/>
  <c r="F2206" i="44"/>
  <c r="H417" i="36"/>
  <c r="F2211" i="44"/>
  <c r="C420" i="36"/>
  <c r="F2224" i="44"/>
  <c r="J423" i="36"/>
  <c r="F2234" i="44"/>
  <c r="J428" i="36"/>
  <c r="F1927" i="44"/>
  <c r="I346" i="36"/>
  <c r="F1951" i="44"/>
  <c r="I349" i="36"/>
  <c r="F1967" i="44"/>
  <c r="I351" i="36"/>
  <c r="F1988" i="44"/>
  <c r="J357" i="36"/>
  <c r="F2049" i="44"/>
  <c r="J369" i="36"/>
  <c r="F2070" i="44"/>
  <c r="C374" i="36"/>
  <c r="F2131" i="44"/>
  <c r="I394" i="36"/>
  <c r="F2169" i="44"/>
  <c r="G401" i="36"/>
  <c r="F2190" i="44"/>
  <c r="J409" i="36"/>
  <c r="F1923" i="44"/>
  <c r="C346" i="36"/>
  <c r="F1931" i="44"/>
  <c r="C347" i="36"/>
  <c r="F1939" i="44"/>
  <c r="C348" i="36"/>
  <c r="F1947" i="44"/>
  <c r="C349" i="36"/>
  <c r="F1955" i="44"/>
  <c r="C350" i="36"/>
  <c r="F1963" i="44"/>
  <c r="C351" i="36"/>
  <c r="F1976" i="44"/>
  <c r="I353" i="36"/>
  <c r="F1984" i="44"/>
  <c r="F357" i="36"/>
  <c r="F1992" i="44"/>
  <c r="F358" i="36"/>
  <c r="F2000" i="44"/>
  <c r="F359" i="36"/>
  <c r="F2008" i="44"/>
  <c r="F360" i="36"/>
  <c r="F2016" i="44"/>
  <c r="F361" i="36"/>
  <c r="F2029" i="44"/>
  <c r="J363" i="36"/>
  <c r="F2037" i="44"/>
  <c r="H366" i="36"/>
  <c r="F2045" i="44"/>
  <c r="F369" i="36"/>
  <c r="F2053" i="44"/>
  <c r="C371" i="36"/>
  <c r="F2066" i="44"/>
  <c r="I373" i="36"/>
  <c r="F2074" i="44"/>
  <c r="I374" i="36"/>
  <c r="F2079" i="44"/>
  <c r="C376" i="36"/>
  <c r="F2087" i="44"/>
  <c r="C377" i="36"/>
  <c r="F2095" i="44"/>
  <c r="C378" i="36"/>
  <c r="F2117" i="44"/>
  <c r="K386" i="36"/>
  <c r="F2127" i="44"/>
  <c r="D394" i="36"/>
  <c r="F2135" i="44"/>
  <c r="C395" i="36"/>
  <c r="F2143" i="44"/>
  <c r="L395" i="36"/>
  <c r="F2151" i="44"/>
  <c r="K396" i="36"/>
  <c r="F2157" i="44"/>
  <c r="G399" i="36"/>
  <c r="F2165" i="44"/>
  <c r="I400" i="36"/>
  <c r="F2186" i="44"/>
  <c r="F409" i="36"/>
  <c r="F2194" i="44"/>
  <c r="H410" i="36"/>
  <c r="F2207" i="44"/>
  <c r="I417" i="36"/>
  <c r="F2212" i="44"/>
  <c r="F420" i="36"/>
  <c r="F1924" i="44"/>
  <c r="F346" i="36"/>
  <c r="F1932" i="44"/>
  <c r="F347" i="36"/>
  <c r="F1940" i="44"/>
  <c r="F348" i="36"/>
  <c r="F1948" i="44"/>
  <c r="F349" i="36"/>
  <c r="F1956" i="44"/>
  <c r="F350" i="36"/>
  <c r="F1964" i="44"/>
  <c r="F351" i="36"/>
  <c r="F1977" i="44"/>
  <c r="J353" i="36"/>
  <c r="F1985" i="44"/>
  <c r="G357" i="36"/>
  <c r="F1993" i="44"/>
  <c r="G358" i="36"/>
  <c r="F2001" i="44"/>
  <c r="G359" i="36"/>
  <c r="F2009" i="44"/>
  <c r="G360" i="36"/>
  <c r="F2017" i="44"/>
  <c r="G361" i="36"/>
  <c r="F2030" i="44"/>
  <c r="K363" i="36"/>
  <c r="F2038" i="44"/>
  <c r="I366" i="36"/>
  <c r="F2046" i="44"/>
  <c r="G369" i="36"/>
  <c r="F2054" i="44"/>
  <c r="F371" i="36"/>
  <c r="F2067" i="44"/>
  <c r="J373" i="36"/>
  <c r="F2075" i="44"/>
  <c r="J374" i="36"/>
  <c r="F2080" i="44"/>
  <c r="F376" i="36"/>
  <c r="F2088" i="44"/>
  <c r="F377" i="36"/>
  <c r="F2096" i="44"/>
  <c r="F378" i="36"/>
  <c r="F2110" i="44"/>
  <c r="C386" i="36"/>
  <c r="F2118" i="44"/>
  <c r="L386" i="36"/>
  <c r="F2128" i="44"/>
  <c r="F394" i="36"/>
  <c r="F2136" i="44"/>
  <c r="D395" i="36"/>
  <c r="F2144" i="44"/>
  <c r="C396" i="36"/>
  <c r="F2152" i="44"/>
  <c r="L396" i="36"/>
  <c r="F2158" i="44"/>
  <c r="H399" i="36"/>
  <c r="F2166" i="44"/>
  <c r="J400" i="36"/>
  <c r="F2179" i="44"/>
  <c r="C408" i="36"/>
  <c r="F2187" i="44"/>
  <c r="G409" i="36"/>
  <c r="F2195" i="44"/>
  <c r="I410" i="36"/>
  <c r="F2208" i="44"/>
  <c r="J417" i="36"/>
  <c r="F2213" i="44"/>
  <c r="G420" i="36"/>
  <c r="F1925" i="44"/>
  <c r="G346" i="36"/>
  <c r="F1933" i="44"/>
  <c r="G347" i="36"/>
  <c r="F1941" i="44"/>
  <c r="G348" i="36"/>
  <c r="F1949" i="44"/>
  <c r="G349" i="36"/>
  <c r="F1957" i="44"/>
  <c r="G350" i="36"/>
  <c r="F1965" i="44"/>
  <c r="G351" i="36"/>
  <c r="F1978" i="44"/>
  <c r="K353" i="36"/>
  <c r="F1986" i="44"/>
  <c r="H357" i="36"/>
  <c r="F1994" i="44"/>
  <c r="H358" i="36"/>
  <c r="F2002" i="44"/>
  <c r="H359" i="36"/>
  <c r="F2010" i="44"/>
  <c r="H360" i="36"/>
  <c r="F2018" i="44"/>
  <c r="H361" i="36"/>
  <c r="F2031" i="44"/>
  <c r="L363" i="36"/>
  <c r="F2039" i="44"/>
  <c r="J366" i="36"/>
  <c r="F2047" i="44"/>
  <c r="H369" i="36"/>
  <c r="F2055" i="44"/>
  <c r="G371" i="36"/>
  <c r="F2068" i="44"/>
  <c r="K373" i="36"/>
  <c r="F2076" i="44"/>
  <c r="K374" i="36"/>
  <c r="F2081" i="44"/>
  <c r="G376" i="36"/>
  <c r="F2089" i="44"/>
  <c r="G377" i="36"/>
  <c r="F2097" i="44"/>
  <c r="G378" i="36"/>
  <c r="F2111" i="44"/>
  <c r="D386" i="36"/>
  <c r="F2129" i="44"/>
  <c r="G394" i="36"/>
  <c r="F2137" i="44"/>
  <c r="F395" i="36"/>
  <c r="F2145" i="44"/>
  <c r="D396" i="36"/>
  <c r="F2159" i="44"/>
  <c r="I399" i="36"/>
  <c r="F2167" i="44"/>
  <c r="C401" i="36"/>
  <c r="F2180" i="44"/>
  <c r="F408" i="36"/>
  <c r="F2188" i="44"/>
  <c r="H409" i="36"/>
  <c r="F2196" i="44"/>
  <c r="J410" i="36"/>
  <c r="F2214" i="44"/>
  <c r="H420" i="36"/>
  <c r="F2219" i="44"/>
  <c r="C423" i="36"/>
  <c r="F2229" i="44"/>
  <c r="C428" i="36"/>
  <c r="G17" i="36"/>
  <c r="F200" i="44"/>
  <c r="I26" i="36"/>
  <c r="F237" i="44"/>
  <c r="C47" i="36"/>
  <c r="F322" i="44"/>
  <c r="J51" i="36"/>
  <c r="F343" i="44"/>
  <c r="I65" i="36"/>
  <c r="F369" i="44"/>
  <c r="I72" i="36"/>
  <c r="F425" i="44"/>
  <c r="F79" i="36"/>
  <c r="F462" i="44"/>
  <c r="I99" i="36"/>
  <c r="F562" i="44"/>
  <c r="C110" i="36"/>
  <c r="F608" i="44"/>
  <c r="I122" i="36"/>
  <c r="F669" i="44"/>
  <c r="G127" i="36"/>
  <c r="F690" i="44"/>
  <c r="H133" i="36"/>
  <c r="F722" i="44"/>
  <c r="C138" i="36"/>
  <c r="F743" i="44"/>
  <c r="F142" i="36"/>
  <c r="F767" i="44"/>
  <c r="I148" i="36"/>
  <c r="F796" i="44"/>
  <c r="F153" i="36"/>
  <c r="F820" i="44"/>
  <c r="I159" i="36"/>
  <c r="F849" i="44"/>
  <c r="C168" i="36"/>
  <c r="F886" i="44"/>
  <c r="G179" i="36"/>
  <c r="F939" i="44"/>
  <c r="G188" i="36"/>
  <c r="F976" i="44"/>
  <c r="G208" i="36"/>
  <c r="F1016" i="44"/>
  <c r="G212" i="36"/>
  <c r="F1048" i="44"/>
  <c r="F216" i="36"/>
  <c r="F1072" i="44"/>
  <c r="J218" i="36"/>
  <c r="F1085" i="44"/>
  <c r="J222" i="36"/>
  <c r="F1117" i="44"/>
  <c r="F242" i="36"/>
  <c r="F1193" i="44"/>
  <c r="I248" i="36"/>
  <c r="F1222" i="44"/>
  <c r="F256" i="36"/>
  <c r="F1268" i="44"/>
  <c r="G261" i="36"/>
  <c r="F1305" i="44"/>
  <c r="I279" i="36"/>
  <c r="F1437" i="44"/>
  <c r="D283" i="36"/>
  <c r="F1469" i="44"/>
  <c r="L289" i="36"/>
  <c r="F1522" i="44"/>
  <c r="H298" i="36"/>
  <c r="F1591" i="44"/>
  <c r="J301" i="36"/>
  <c r="F1612" i="44"/>
  <c r="L307" i="36"/>
  <c r="F1668" i="44"/>
  <c r="D325" i="36"/>
  <c r="F1799" i="44"/>
  <c r="C7" i="36"/>
  <c r="F156" i="44"/>
  <c r="G10" i="36"/>
  <c r="F169" i="44"/>
  <c r="J11" i="36"/>
  <c r="F177" i="44"/>
  <c r="H15" i="36"/>
  <c r="F190" i="44"/>
  <c r="G18" i="36"/>
  <c r="F206" i="44"/>
  <c r="I24" i="36"/>
  <c r="F227" i="44"/>
  <c r="G26" i="36"/>
  <c r="F235" i="44"/>
  <c r="C31" i="36"/>
  <c r="F256" i="44"/>
  <c r="C34" i="36"/>
  <c r="F272" i="44"/>
  <c r="C39" i="36"/>
  <c r="F290" i="44"/>
  <c r="F7" i="36"/>
  <c r="F157" i="44"/>
  <c r="I8" i="36"/>
  <c r="F165" i="44"/>
  <c r="H10" i="36"/>
  <c r="F170" i="44"/>
  <c r="K11" i="36"/>
  <c r="F178" i="44"/>
  <c r="I15" i="36"/>
  <c r="F191" i="44"/>
  <c r="F17" i="36"/>
  <c r="F199" i="44"/>
  <c r="H18" i="36"/>
  <c r="F207" i="44"/>
  <c r="H21" i="36"/>
  <c r="F215" i="44"/>
  <c r="C25" i="36"/>
  <c r="F228" i="44"/>
  <c r="H26" i="36"/>
  <c r="F236" i="44"/>
  <c r="J29" i="36"/>
  <c r="F249" i="44"/>
  <c r="F31" i="36"/>
  <c r="F257" i="44"/>
  <c r="I32" i="36"/>
  <c r="F265" i="44"/>
  <c r="F34" i="36"/>
  <c r="F273" i="44"/>
  <c r="C36" i="36"/>
  <c r="F278" i="44"/>
  <c r="F39" i="36"/>
  <c r="F291" i="44"/>
  <c r="C42" i="36"/>
  <c r="F297" i="44"/>
  <c r="H43" i="36"/>
  <c r="F305" i="44"/>
  <c r="F45" i="36"/>
  <c r="F313" i="44"/>
  <c r="I46" i="36"/>
  <c r="F321" i="44"/>
  <c r="G48" i="36"/>
  <c r="F329" i="44"/>
  <c r="I51" i="36"/>
  <c r="F342" i="44"/>
  <c r="F53" i="36"/>
  <c r="F350" i="44"/>
  <c r="H65" i="36"/>
  <c r="F368" i="44"/>
  <c r="H66" i="36"/>
  <c r="F376" i="44"/>
  <c r="H67" i="36"/>
  <c r="F384" i="44"/>
  <c r="H68" i="36"/>
  <c r="F392" i="44"/>
  <c r="H69" i="36"/>
  <c r="F400" i="44"/>
  <c r="H70" i="36"/>
  <c r="F408" i="44"/>
  <c r="H71" i="36"/>
  <c r="F416" i="44"/>
  <c r="H72" i="36"/>
  <c r="F424" i="44"/>
  <c r="H73" i="36"/>
  <c r="F432" i="44"/>
  <c r="G76" i="36"/>
  <c r="F445" i="44"/>
  <c r="J77" i="36"/>
  <c r="F453" i="44"/>
  <c r="C79" i="36"/>
  <c r="F461" i="44"/>
  <c r="C80" i="36"/>
  <c r="F469" i="44"/>
  <c r="H81" i="36"/>
  <c r="F477" i="44"/>
  <c r="G83" i="36"/>
  <c r="F482" i="44"/>
  <c r="I84" i="36"/>
  <c r="F490" i="44"/>
  <c r="H86" i="36"/>
  <c r="F495" i="44"/>
  <c r="K87" i="36"/>
  <c r="F503" i="44"/>
  <c r="F89" i="36"/>
  <c r="F511" i="44"/>
  <c r="I90" i="36"/>
  <c r="F519" i="44"/>
  <c r="H92" i="36"/>
  <c r="F524" i="44"/>
  <c r="K93" i="36"/>
  <c r="F532" i="44"/>
  <c r="K94" i="36"/>
  <c r="F540" i="44"/>
  <c r="G96" i="36"/>
  <c r="F545" i="44"/>
  <c r="C98" i="36"/>
  <c r="F553" i="44"/>
  <c r="H99" i="36"/>
  <c r="F561" i="44"/>
  <c r="F101" i="36"/>
  <c r="F569" i="44"/>
  <c r="H102" i="36"/>
  <c r="F577" i="44"/>
  <c r="C104" i="36"/>
  <c r="F585" i="44"/>
  <c r="F108" i="36"/>
  <c r="F599" i="44"/>
  <c r="I109" i="36"/>
  <c r="F607" i="44"/>
  <c r="G111" i="36"/>
  <c r="F615" i="44"/>
  <c r="C113" i="36"/>
  <c r="F623" i="44"/>
  <c r="H114" i="36"/>
  <c r="F631" i="44"/>
  <c r="C118" i="36"/>
  <c r="F644" i="44"/>
  <c r="G119" i="36"/>
  <c r="F652" i="44"/>
  <c r="C121" i="36"/>
  <c r="F660" i="44"/>
  <c r="H122" i="36"/>
  <c r="F668" i="44"/>
  <c r="C124" i="36"/>
  <c r="F676" i="44"/>
  <c r="G125" i="36"/>
  <c r="F684" i="44"/>
  <c r="F127" i="36"/>
  <c r="F689" i="44"/>
  <c r="I128" i="36"/>
  <c r="F697" i="44"/>
  <c r="F130" i="36"/>
  <c r="F705" i="44"/>
  <c r="I131" i="36"/>
  <c r="F713" i="44"/>
  <c r="G133" i="36"/>
  <c r="F721" i="44"/>
  <c r="C135" i="36"/>
  <c r="F729" i="44"/>
  <c r="L137" i="36"/>
  <c r="F742" i="44"/>
  <c r="G139" i="36"/>
  <c r="F750" i="44"/>
  <c r="G140" i="36"/>
  <c r="F758" i="44"/>
  <c r="C142" i="36"/>
  <c r="F766" i="44"/>
  <c r="H143" i="36"/>
  <c r="F774" i="44"/>
  <c r="F145" i="36"/>
  <c r="F782" i="44"/>
  <c r="C147" i="36"/>
  <c r="F787" i="44"/>
  <c r="H148" i="36"/>
  <c r="F795" i="44"/>
  <c r="F150" i="36"/>
  <c r="F803" i="44"/>
  <c r="I151" i="36"/>
  <c r="F811" i="44"/>
  <c r="C153" i="36"/>
  <c r="F819" i="44"/>
  <c r="H154" i="36"/>
  <c r="F827" i="44"/>
  <c r="C158" i="36"/>
  <c r="F840" i="44"/>
  <c r="H159" i="36"/>
  <c r="F848" i="44"/>
  <c r="F161" i="36"/>
  <c r="F856" i="44"/>
  <c r="I162" i="36"/>
  <c r="F864" i="44"/>
  <c r="F166" i="36"/>
  <c r="F877" i="44"/>
  <c r="I167" i="36"/>
  <c r="F885" i="44"/>
  <c r="G169" i="36"/>
  <c r="F893" i="44"/>
  <c r="C171" i="36"/>
  <c r="F901" i="44"/>
  <c r="H172" i="36"/>
  <c r="F909" i="44"/>
  <c r="C176" i="36"/>
  <c r="F922" i="44"/>
  <c r="H177" i="36"/>
  <c r="F930" i="44"/>
  <c r="F179" i="36"/>
  <c r="F938" i="44"/>
  <c r="C181" i="36"/>
  <c r="F943" i="44"/>
  <c r="H182" i="36"/>
  <c r="F951" i="44"/>
  <c r="F184" i="36"/>
  <c r="F959" i="44"/>
  <c r="I185" i="36"/>
  <c r="F967" i="44"/>
  <c r="F188" i="36"/>
  <c r="F975" i="44"/>
  <c r="I189" i="36"/>
  <c r="F983" i="44"/>
  <c r="F198" i="36"/>
  <c r="F997" i="44"/>
  <c r="F208" i="36"/>
  <c r="F1015" i="44"/>
  <c r="F209" i="36"/>
  <c r="F1023" i="44"/>
  <c r="F210" i="36"/>
  <c r="F1031" i="44"/>
  <c r="F211" i="36"/>
  <c r="F1039" i="44"/>
  <c r="F212" i="36"/>
  <c r="F1047" i="44"/>
  <c r="F213" i="36"/>
  <c r="F1055" i="44"/>
  <c r="F214" i="36"/>
  <c r="F1063" i="44"/>
  <c r="C216" i="36"/>
  <c r="F1071" i="44"/>
  <c r="I218" i="36"/>
  <c r="F1084" i="44"/>
  <c r="I219" i="36"/>
  <c r="F1092" i="44"/>
  <c r="I220" i="36"/>
  <c r="F1100" i="44"/>
  <c r="I221" i="36"/>
  <c r="F1108" i="44"/>
  <c r="I222" i="36"/>
  <c r="F1116" i="44"/>
  <c r="I223" i="36"/>
  <c r="F1124" i="44"/>
  <c r="I224" i="36"/>
  <c r="F1132" i="44"/>
  <c r="I225" i="36"/>
  <c r="F1140" i="44"/>
  <c r="C227" i="36"/>
  <c r="F1145" i="44"/>
  <c r="H228" i="36"/>
  <c r="F1153" i="44"/>
  <c r="C242" i="36"/>
  <c r="F1192" i="44"/>
  <c r="H243" i="36"/>
  <c r="F1200" i="44"/>
  <c r="F245" i="36"/>
  <c r="F1208" i="44"/>
  <c r="C247" i="36"/>
  <c r="F1213" i="44"/>
  <c r="H248" i="36"/>
  <c r="F1221" i="44"/>
  <c r="I252" i="36"/>
  <c r="F1235" i="44"/>
  <c r="H253" i="36"/>
  <c r="F1243" i="44"/>
  <c r="G254" i="36"/>
  <c r="F1251" i="44"/>
  <c r="F255" i="36"/>
  <c r="F1259" i="44"/>
  <c r="D256" i="36"/>
  <c r="F1267" i="44"/>
  <c r="C257" i="36"/>
  <c r="F1275" i="44"/>
  <c r="L257" i="36"/>
  <c r="F1283" i="44"/>
  <c r="G259" i="36"/>
  <c r="F1288" i="44"/>
  <c r="F260" i="36"/>
  <c r="F1296" i="44"/>
  <c r="D261" i="36"/>
  <c r="F1304" i="44"/>
  <c r="D262" i="36"/>
  <c r="F1312" i="44"/>
  <c r="H264" i="36"/>
  <c r="F1325" i="44"/>
  <c r="G265" i="36"/>
  <c r="F1333" i="44"/>
  <c r="J267" i="36"/>
  <c r="F1346" i="44"/>
  <c r="I268" i="36"/>
  <c r="F1354" i="44"/>
  <c r="H269" i="36"/>
  <c r="F1362" i="44"/>
  <c r="G270" i="36"/>
  <c r="F1370" i="44"/>
  <c r="F271" i="36"/>
  <c r="F1378" i="44"/>
  <c r="D272" i="36"/>
  <c r="F1386" i="44"/>
  <c r="H274" i="36"/>
  <c r="F1399" i="44"/>
  <c r="K276" i="36"/>
  <c r="F1412" i="44"/>
  <c r="J277" i="36"/>
  <c r="F1420" i="44"/>
  <c r="I278" i="36"/>
  <c r="F1428" i="44"/>
  <c r="H279" i="36"/>
  <c r="F1436" i="44"/>
  <c r="G280" i="36"/>
  <c r="F1444" i="44"/>
  <c r="F281" i="36"/>
  <c r="F1452" i="44"/>
  <c r="D282" i="36"/>
  <c r="F1460" i="44"/>
  <c r="C283" i="36"/>
  <c r="F1468" i="44"/>
  <c r="L283" i="36"/>
  <c r="F1476" i="44"/>
  <c r="G285" i="36"/>
  <c r="F1481" i="44"/>
  <c r="F286" i="36"/>
  <c r="F1489" i="44"/>
  <c r="D287" i="36"/>
  <c r="F1497" i="44"/>
  <c r="C288" i="36"/>
  <c r="F1505" i="44"/>
  <c r="L288" i="36"/>
  <c r="F1513" i="44"/>
  <c r="K289" i="36"/>
  <c r="F1521" i="44"/>
  <c r="J290" i="36"/>
  <c r="F1529" i="44"/>
  <c r="I291" i="36"/>
  <c r="F1537" i="44"/>
  <c r="H292" i="36"/>
  <c r="F1545" i="44"/>
  <c r="G293" i="36"/>
  <c r="F1553" i="44"/>
  <c r="J295" i="36"/>
  <c r="F1566" i="44"/>
  <c r="I296" i="36"/>
  <c r="F1574" i="44"/>
  <c r="H297" i="36"/>
  <c r="F1582" i="44"/>
  <c r="G298" i="36"/>
  <c r="F1590" i="44"/>
  <c r="J300" i="36"/>
  <c r="F1603" i="44"/>
  <c r="I301" i="36"/>
  <c r="F1611" i="44"/>
  <c r="H302" i="36"/>
  <c r="F1619" i="44"/>
  <c r="G303" i="36"/>
  <c r="F1627" i="44"/>
  <c r="F304" i="36"/>
  <c r="F1635" i="44"/>
  <c r="D305" i="36"/>
  <c r="F1643" i="44"/>
  <c r="C306" i="36"/>
  <c r="F1651" i="44"/>
  <c r="L306" i="36"/>
  <c r="F1659" i="44"/>
  <c r="K307" i="36"/>
  <c r="F1667" i="44"/>
  <c r="J308" i="36"/>
  <c r="F1675" i="44"/>
  <c r="D311" i="36"/>
  <c r="F1681" i="44"/>
  <c r="C312" i="36"/>
  <c r="F1689" i="44"/>
  <c r="L312" i="36"/>
  <c r="F1697" i="44"/>
  <c r="K313" i="36"/>
  <c r="F1705" i="44"/>
  <c r="J314" i="36"/>
  <c r="F1713" i="44"/>
  <c r="I315" i="36"/>
  <c r="F1721" i="44"/>
  <c r="H316" i="36"/>
  <c r="F1729" i="44"/>
  <c r="G317" i="36"/>
  <c r="F1737" i="44"/>
  <c r="F318" i="36"/>
  <c r="F1745" i="44"/>
  <c r="I320" i="36"/>
  <c r="F1758" i="44"/>
  <c r="H321" i="36"/>
  <c r="F1766" i="44"/>
  <c r="G322" i="36"/>
  <c r="F1774" i="44"/>
  <c r="F323" i="36"/>
  <c r="F1782" i="44"/>
  <c r="D324" i="36"/>
  <c r="F1790" i="44"/>
  <c r="C325" i="36"/>
  <c r="F1798" i="44"/>
  <c r="L325" i="36"/>
  <c r="F1806" i="44"/>
  <c r="K326" i="36"/>
  <c r="F1814" i="44"/>
  <c r="J327" i="36"/>
  <c r="F1822" i="44"/>
  <c r="D329" i="36"/>
  <c r="F1827" i="44"/>
  <c r="C330" i="36"/>
  <c r="F1835" i="44"/>
  <c r="L330" i="36"/>
  <c r="F1843" i="44"/>
  <c r="G333" i="36"/>
  <c r="F1849" i="44"/>
  <c r="I336" i="36"/>
  <c r="F1862" i="44"/>
  <c r="F339" i="36"/>
  <c r="F1870" i="44"/>
  <c r="D340" i="36"/>
  <c r="F1878" i="44"/>
  <c r="C341" i="36"/>
  <c r="F1886" i="44"/>
  <c r="L341" i="36"/>
  <c r="F1894" i="44"/>
  <c r="K342" i="36"/>
  <c r="F1902" i="44"/>
  <c r="J343" i="36"/>
  <c r="F1910" i="44"/>
  <c r="I344" i="36"/>
  <c r="F1918" i="44"/>
  <c r="I10" i="36"/>
  <c r="F171" i="44"/>
  <c r="I18" i="36"/>
  <c r="F208" i="44"/>
  <c r="F25" i="36"/>
  <c r="F229" i="44"/>
  <c r="G31" i="36"/>
  <c r="F258" i="44"/>
  <c r="I43" i="36"/>
  <c r="F306" i="44"/>
  <c r="I66" i="36"/>
  <c r="F377" i="44"/>
  <c r="I71" i="36"/>
  <c r="F417" i="44"/>
  <c r="I73" i="36"/>
  <c r="F433" i="44"/>
  <c r="F80" i="36"/>
  <c r="F470" i="44"/>
  <c r="L87" i="36"/>
  <c r="F504" i="44"/>
  <c r="I92" i="36"/>
  <c r="F525" i="44"/>
  <c r="F98" i="36"/>
  <c r="F554" i="44"/>
  <c r="I102" i="36"/>
  <c r="F578" i="44"/>
  <c r="G108" i="36"/>
  <c r="F600" i="44"/>
  <c r="I114" i="36"/>
  <c r="F632" i="44"/>
  <c r="F121" i="36"/>
  <c r="F661" i="44"/>
  <c r="H125" i="36"/>
  <c r="F685" i="44"/>
  <c r="G130" i="36"/>
  <c r="F706" i="44"/>
  <c r="F135" i="36"/>
  <c r="F730" i="44"/>
  <c r="H139" i="36"/>
  <c r="F751" i="44"/>
  <c r="F147" i="36"/>
  <c r="F788" i="44"/>
  <c r="I177" i="36"/>
  <c r="F931" i="44"/>
  <c r="G184" i="36"/>
  <c r="F960" i="44"/>
  <c r="G210" i="36"/>
  <c r="F1032" i="44"/>
  <c r="J221" i="36"/>
  <c r="F1109" i="44"/>
  <c r="J225" i="36"/>
  <c r="F1141" i="44"/>
  <c r="I228" i="36"/>
  <c r="F1154" i="44"/>
  <c r="G245" i="36"/>
  <c r="F1209" i="44"/>
  <c r="I253" i="36"/>
  <c r="F1244" i="44"/>
  <c r="F262" i="36"/>
  <c r="F1313" i="44"/>
  <c r="H265" i="36"/>
  <c r="F1334" i="44"/>
  <c r="H270" i="36"/>
  <c r="F1371" i="44"/>
  <c r="J278" i="36"/>
  <c r="F1429" i="44"/>
  <c r="H280" i="36"/>
  <c r="F1445" i="44"/>
  <c r="H285" i="36"/>
  <c r="F1482" i="44"/>
  <c r="F287" i="36"/>
  <c r="F1498" i="44"/>
  <c r="K290" i="36"/>
  <c r="F1530" i="44"/>
  <c r="K295" i="36"/>
  <c r="F1567" i="44"/>
  <c r="H303" i="36"/>
  <c r="F1628" i="44"/>
  <c r="F305" i="36"/>
  <c r="F1644" i="44"/>
  <c r="K308" i="36"/>
  <c r="F1676" i="44"/>
  <c r="L313" i="36"/>
  <c r="F1706" i="44"/>
  <c r="F324" i="36"/>
  <c r="F1791" i="44"/>
  <c r="L326" i="36"/>
  <c r="F1815" i="44"/>
  <c r="F329" i="36"/>
  <c r="F1828" i="44"/>
  <c r="J336" i="36"/>
  <c r="F1863" i="44"/>
  <c r="C342" i="36"/>
  <c r="F1895" i="44"/>
  <c r="L342" i="36"/>
  <c r="F1903" i="44"/>
  <c r="J344" i="36"/>
  <c r="F1919" i="44"/>
  <c r="C5" i="36"/>
  <c r="F151" i="44"/>
  <c r="H7" i="36"/>
  <c r="F159" i="44"/>
  <c r="C11" i="36"/>
  <c r="F172" i="44"/>
  <c r="C12" i="36"/>
  <c r="F180" i="44"/>
  <c r="F16" i="36"/>
  <c r="F193" i="44"/>
  <c r="H17" i="36"/>
  <c r="F201" i="44"/>
  <c r="J18" i="36"/>
  <c r="F209" i="44"/>
  <c r="C22" i="36"/>
  <c r="F217" i="44"/>
  <c r="G25" i="36"/>
  <c r="F230" i="44"/>
  <c r="C27" i="36"/>
  <c r="F238" i="44"/>
  <c r="F30" i="36"/>
  <c r="F251" i="44"/>
  <c r="H31" i="36"/>
  <c r="F259" i="44"/>
  <c r="C33" i="36"/>
  <c r="F267" i="44"/>
  <c r="H34" i="36"/>
  <c r="F275" i="44"/>
  <c r="G36" i="36"/>
  <c r="F280" i="44"/>
  <c r="C38" i="36"/>
  <c r="F285" i="44"/>
  <c r="H39" i="36"/>
  <c r="F293" i="44"/>
  <c r="G42" i="36"/>
  <c r="F299" i="44"/>
  <c r="C44" i="36"/>
  <c r="F307" i="44"/>
  <c r="H45" i="36"/>
  <c r="F315" i="44"/>
  <c r="F47" i="36"/>
  <c r="F323" i="44"/>
  <c r="I48" i="36"/>
  <c r="F331" i="44"/>
  <c r="C52" i="36"/>
  <c r="F344" i="44"/>
  <c r="H53" i="36"/>
  <c r="F352" i="44"/>
  <c r="J65" i="36"/>
  <c r="F370" i="44"/>
  <c r="J66" i="36"/>
  <c r="F378" i="44"/>
  <c r="J67" i="36"/>
  <c r="F386" i="44"/>
  <c r="J68" i="36"/>
  <c r="F394" i="44"/>
  <c r="J69" i="36"/>
  <c r="F402" i="44"/>
  <c r="J70" i="36"/>
  <c r="F410" i="44"/>
  <c r="J71" i="36"/>
  <c r="F418" i="44"/>
  <c r="J72" i="36"/>
  <c r="F426" i="44"/>
  <c r="J73" i="36"/>
  <c r="F434" i="44"/>
  <c r="F75" i="36"/>
  <c r="F439" i="44"/>
  <c r="I76" i="36"/>
  <c r="F447" i="44"/>
  <c r="L77" i="36"/>
  <c r="F455" i="44"/>
  <c r="G79" i="36"/>
  <c r="F463" i="44"/>
  <c r="G80" i="36"/>
  <c r="F471" i="44"/>
  <c r="I83" i="36"/>
  <c r="F484" i="44"/>
  <c r="C87" i="36"/>
  <c r="F497" i="44"/>
  <c r="C88" i="36"/>
  <c r="F505" i="44"/>
  <c r="H89" i="36"/>
  <c r="F513" i="44"/>
  <c r="C93" i="36"/>
  <c r="F526" i="44"/>
  <c r="C94" i="36"/>
  <c r="F534" i="44"/>
  <c r="I96" i="36"/>
  <c r="F547" i="44"/>
  <c r="G98" i="36"/>
  <c r="F555" i="44"/>
  <c r="C100" i="36"/>
  <c r="F563" i="44"/>
  <c r="H101" i="36"/>
  <c r="F571" i="44"/>
  <c r="J102" i="36"/>
  <c r="F579" i="44"/>
  <c r="G104" i="36"/>
  <c r="F587" i="44"/>
  <c r="F107" i="36"/>
  <c r="F593" i="44"/>
  <c r="H108" i="36"/>
  <c r="F601" i="44"/>
  <c r="F110" i="36"/>
  <c r="F609" i="44"/>
  <c r="I111" i="36"/>
  <c r="F617" i="44"/>
  <c r="G113" i="36"/>
  <c r="F625" i="44"/>
  <c r="C115" i="36"/>
  <c r="F633" i="44"/>
  <c r="G118" i="36"/>
  <c r="F646" i="44"/>
  <c r="I119" i="36"/>
  <c r="F654" i="44"/>
  <c r="G121" i="36"/>
  <c r="F662" i="44"/>
  <c r="J122" i="36"/>
  <c r="F670" i="44"/>
  <c r="G124" i="36"/>
  <c r="F678" i="44"/>
  <c r="I125" i="36"/>
  <c r="F686" i="44"/>
  <c r="H127" i="36"/>
  <c r="F691" i="44"/>
  <c r="C129" i="36"/>
  <c r="F699" i="44"/>
  <c r="H130" i="36"/>
  <c r="F707" i="44"/>
  <c r="F132" i="36"/>
  <c r="F715" i="44"/>
  <c r="I133" i="36"/>
  <c r="F723" i="44"/>
  <c r="G135" i="36"/>
  <c r="F731" i="44"/>
  <c r="F137" i="36"/>
  <c r="F736" i="44"/>
  <c r="F138" i="36"/>
  <c r="F744" i="44"/>
  <c r="I139" i="36"/>
  <c r="F752" i="44"/>
  <c r="I140" i="36"/>
  <c r="F760" i="44"/>
  <c r="G142" i="36"/>
  <c r="F768" i="44"/>
  <c r="C144" i="36"/>
  <c r="F776" i="44"/>
  <c r="H145" i="36"/>
  <c r="F784" i="44"/>
  <c r="G147" i="36"/>
  <c r="F789" i="44"/>
  <c r="C149" i="36"/>
  <c r="F797" i="44"/>
  <c r="H150" i="36"/>
  <c r="F805" i="44"/>
  <c r="C152" i="36"/>
  <c r="F813" i="44"/>
  <c r="G153" i="36"/>
  <c r="F821" i="44"/>
  <c r="C155" i="36"/>
  <c r="F829" i="44"/>
  <c r="G158" i="36"/>
  <c r="F842" i="44"/>
  <c r="C160" i="36"/>
  <c r="F850" i="44"/>
  <c r="H161" i="36"/>
  <c r="F858" i="44"/>
  <c r="F163" i="36"/>
  <c r="F866" i="44"/>
  <c r="C165" i="36"/>
  <c r="F871" i="44"/>
  <c r="H166" i="36"/>
  <c r="F879" i="44"/>
  <c r="F168" i="36"/>
  <c r="F887" i="44"/>
  <c r="I169" i="36"/>
  <c r="F895" i="44"/>
  <c r="G171" i="36"/>
  <c r="F903" i="44"/>
  <c r="C173" i="36"/>
  <c r="F911" i="44"/>
  <c r="G176" i="36"/>
  <c r="F924" i="44"/>
  <c r="C178" i="36"/>
  <c r="F932" i="44"/>
  <c r="H179" i="36"/>
  <c r="F940" i="44"/>
  <c r="G181" i="36"/>
  <c r="F945" i="44"/>
  <c r="C183" i="36"/>
  <c r="F953" i="44"/>
  <c r="H184" i="36"/>
  <c r="F961" i="44"/>
  <c r="F186" i="36"/>
  <c r="F969" i="44"/>
  <c r="H188" i="36"/>
  <c r="F977" i="44"/>
  <c r="F196" i="36"/>
  <c r="F991" i="44"/>
  <c r="H198" i="36"/>
  <c r="F999" i="44"/>
  <c r="C202" i="36"/>
  <c r="F1004" i="44"/>
  <c r="H208" i="36"/>
  <c r="F1017" i="44"/>
  <c r="H209" i="36"/>
  <c r="F1025" i="44"/>
  <c r="H210" i="36"/>
  <c r="F1033" i="44"/>
  <c r="H211" i="36"/>
  <c r="F1041" i="44"/>
  <c r="H212" i="36"/>
  <c r="F1049" i="44"/>
  <c r="H213" i="36"/>
  <c r="F1057" i="44"/>
  <c r="H214" i="36"/>
  <c r="F1065" i="44"/>
  <c r="G216" i="36"/>
  <c r="F1073" i="44"/>
  <c r="K218" i="36"/>
  <c r="F1086" i="44"/>
  <c r="K219" i="36"/>
  <c r="F1094" i="44"/>
  <c r="K220" i="36"/>
  <c r="F1102" i="44"/>
  <c r="K221" i="36"/>
  <c r="F1110" i="44"/>
  <c r="K222" i="36"/>
  <c r="F1118" i="44"/>
  <c r="K223" i="36"/>
  <c r="F1126" i="44"/>
  <c r="K224" i="36"/>
  <c r="F1134" i="44"/>
  <c r="K225" i="36"/>
  <c r="F1142" i="44"/>
  <c r="G227" i="36"/>
  <c r="F1147" i="44"/>
  <c r="C229" i="36"/>
  <c r="F1155" i="44"/>
  <c r="C234" i="36"/>
  <c r="F1168" i="44"/>
  <c r="F237" i="36"/>
  <c r="F1176" i="44"/>
  <c r="C239" i="36"/>
  <c r="F1181" i="44"/>
  <c r="G242" i="36"/>
  <c r="F1194" i="44"/>
  <c r="C244" i="36"/>
  <c r="F1202" i="44"/>
  <c r="H245" i="36"/>
  <c r="F1210" i="44"/>
  <c r="G247" i="36"/>
  <c r="F1215" i="44"/>
  <c r="C249" i="36"/>
  <c r="F1223" i="44"/>
  <c r="K252" i="36"/>
  <c r="F1237" i="44"/>
  <c r="J253" i="36"/>
  <c r="F1245" i="44"/>
  <c r="I254" i="36"/>
  <c r="F1253" i="44"/>
  <c r="H255" i="36"/>
  <c r="F1261" i="44"/>
  <c r="G256" i="36"/>
  <c r="F1269" i="44"/>
  <c r="F257" i="36"/>
  <c r="F1277" i="44"/>
  <c r="I259" i="36"/>
  <c r="F1290" i="44"/>
  <c r="H260" i="36"/>
  <c r="F1298" i="44"/>
  <c r="H261" i="36"/>
  <c r="F1306" i="44"/>
  <c r="G262" i="36"/>
  <c r="F1314" i="44"/>
  <c r="J264" i="36"/>
  <c r="F1327" i="44"/>
  <c r="I265" i="36"/>
  <c r="F1335" i="44"/>
  <c r="C267" i="36"/>
  <c r="F1340" i="44"/>
  <c r="L267" i="36"/>
  <c r="F1348" i="44"/>
  <c r="K268" i="36"/>
  <c r="F1356" i="44"/>
  <c r="J269" i="36"/>
  <c r="F1364" i="44"/>
  <c r="I270" i="36"/>
  <c r="F1372" i="44"/>
  <c r="H271" i="36"/>
  <c r="F1380" i="44"/>
  <c r="G272" i="36"/>
  <c r="F1388" i="44"/>
  <c r="J274" i="36"/>
  <c r="F1401" i="44"/>
  <c r="D276" i="36"/>
  <c r="F1406" i="44"/>
  <c r="C277" i="36"/>
  <c r="F1414" i="44"/>
  <c r="L277" i="36"/>
  <c r="F1422" i="44"/>
  <c r="K278" i="36"/>
  <c r="F1430" i="44"/>
  <c r="J279" i="36"/>
  <c r="F1438" i="44"/>
  <c r="I280" i="36"/>
  <c r="F1446" i="44"/>
  <c r="H281" i="36"/>
  <c r="F1454" i="44"/>
  <c r="G282" i="36"/>
  <c r="F1462" i="44"/>
  <c r="F283" i="36"/>
  <c r="F1470" i="44"/>
  <c r="I285" i="36"/>
  <c r="F1483" i="44"/>
  <c r="H286" i="36"/>
  <c r="F1491" i="44"/>
  <c r="G287" i="36"/>
  <c r="F1499" i="44"/>
  <c r="F288" i="36"/>
  <c r="F1507" i="44"/>
  <c r="D289" i="36"/>
  <c r="F1515" i="44"/>
  <c r="C290" i="36"/>
  <c r="F1523" i="44"/>
  <c r="L290" i="36"/>
  <c r="F1531" i="44"/>
  <c r="K291" i="36"/>
  <c r="F1539" i="44"/>
  <c r="J292" i="36"/>
  <c r="F1547" i="44"/>
  <c r="I293" i="36"/>
  <c r="F1555" i="44"/>
  <c r="C295" i="36"/>
  <c r="F1560" i="44"/>
  <c r="L295" i="36"/>
  <c r="F1568" i="44"/>
  <c r="K296" i="36"/>
  <c r="F1576" i="44"/>
  <c r="J297" i="36"/>
  <c r="F1584" i="44"/>
  <c r="I298" i="36"/>
  <c r="F1592" i="44"/>
  <c r="C300" i="36"/>
  <c r="F1597" i="44"/>
  <c r="L300" i="36"/>
  <c r="F1605" i="44"/>
  <c r="K301" i="36"/>
  <c r="F1613" i="44"/>
  <c r="J302" i="36"/>
  <c r="F1621" i="44"/>
  <c r="I303" i="36"/>
  <c r="F1629" i="44"/>
  <c r="H304" i="36"/>
  <c r="F1637" i="44"/>
  <c r="G305" i="36"/>
  <c r="F1645" i="44"/>
  <c r="F306" i="36"/>
  <c r="F1653" i="44"/>
  <c r="D307" i="36"/>
  <c r="F1661" i="44"/>
  <c r="C308" i="36"/>
  <c r="F1669" i="44"/>
  <c r="L308" i="36"/>
  <c r="F1677" i="44"/>
  <c r="G311" i="36"/>
  <c r="F1683" i="44"/>
  <c r="F312" i="36"/>
  <c r="F1691" i="44"/>
  <c r="D313" i="36"/>
  <c r="F1699" i="44"/>
  <c r="C314" i="36"/>
  <c r="F1707" i="44"/>
  <c r="L314" i="36"/>
  <c r="F1715" i="44"/>
  <c r="K315" i="36"/>
  <c r="F1723" i="44"/>
  <c r="J316" i="36"/>
  <c r="F1731" i="44"/>
  <c r="I317" i="36"/>
  <c r="F1739" i="44"/>
  <c r="H318" i="36"/>
  <c r="F1747" i="44"/>
  <c r="K320" i="36"/>
  <c r="F1760" i="44"/>
  <c r="J321" i="36"/>
  <c r="F1768" i="44"/>
  <c r="I322" i="36"/>
  <c r="F1776" i="44"/>
  <c r="H323" i="36"/>
  <c r="F1784" i="44"/>
  <c r="G324" i="36"/>
  <c r="F1792" i="44"/>
  <c r="F325" i="36"/>
  <c r="F1800" i="44"/>
  <c r="D326" i="36"/>
  <c r="F1808" i="44"/>
  <c r="C327" i="36"/>
  <c r="F1816" i="44"/>
  <c r="L327" i="36"/>
  <c r="F1824" i="44"/>
  <c r="G329" i="36"/>
  <c r="F1829" i="44"/>
  <c r="F330" i="36"/>
  <c r="F1837" i="44"/>
  <c r="I333" i="36"/>
  <c r="F1851" i="44"/>
  <c r="K336" i="36"/>
  <c r="F1864" i="44"/>
  <c r="H339" i="36"/>
  <c r="F1872" i="44"/>
  <c r="G340" i="36"/>
  <c r="F1880" i="44"/>
  <c r="F341" i="36"/>
  <c r="F1888" i="44"/>
  <c r="D342" i="36"/>
  <c r="F1896" i="44"/>
  <c r="C343" i="36"/>
  <c r="F1904" i="44"/>
  <c r="L343" i="36"/>
  <c r="F1912" i="44"/>
  <c r="K344" i="36"/>
  <c r="F1920" i="44"/>
  <c r="H259" i="36"/>
  <c r="F1289" i="44"/>
  <c r="I264" i="36"/>
  <c r="F1326" i="44"/>
  <c r="J268" i="36"/>
  <c r="F1355" i="44"/>
  <c r="F272" i="36"/>
  <c r="F1387" i="44"/>
  <c r="L276" i="36"/>
  <c r="F1413" i="44"/>
  <c r="G281" i="36"/>
  <c r="F1453" i="44"/>
  <c r="G286" i="36"/>
  <c r="F1490" i="44"/>
  <c r="I292" i="36"/>
  <c r="F1546" i="44"/>
  <c r="J296" i="36"/>
  <c r="F1575" i="44"/>
  <c r="K300" i="36"/>
  <c r="F1604" i="44"/>
  <c r="D306" i="36"/>
  <c r="F1652" i="44"/>
  <c r="D312" i="36"/>
  <c r="F1690" i="44"/>
  <c r="I316" i="36"/>
  <c r="F1730" i="44"/>
  <c r="H322" i="36"/>
  <c r="F1775" i="44"/>
  <c r="K327" i="36"/>
  <c r="F1823" i="44"/>
  <c r="H333" i="36"/>
  <c r="F1850" i="44"/>
  <c r="D341" i="36"/>
  <c r="F1887" i="44"/>
  <c r="I17" i="36"/>
  <c r="F202" i="44"/>
  <c r="F22" i="36"/>
  <c r="F218" i="44"/>
  <c r="F27" i="36"/>
  <c r="F239" i="44"/>
  <c r="C29" i="36"/>
  <c r="F244" i="44"/>
  <c r="G30" i="36"/>
  <c r="F252" i="44"/>
  <c r="I31" i="36"/>
  <c r="F260" i="44"/>
  <c r="F33" i="36"/>
  <c r="F268" i="44"/>
  <c r="I34" i="36"/>
  <c r="F276" i="44"/>
  <c r="H36" i="36"/>
  <c r="F281" i="44"/>
  <c r="F38" i="36"/>
  <c r="F286" i="44"/>
  <c r="I39" i="36"/>
  <c r="F294" i="44"/>
  <c r="H42" i="36"/>
  <c r="F300" i="44"/>
  <c r="F44" i="36"/>
  <c r="F308" i="44"/>
  <c r="I45" i="36"/>
  <c r="F316" i="44"/>
  <c r="G47" i="36"/>
  <c r="F324" i="44"/>
  <c r="C49" i="36"/>
  <c r="F332" i="44"/>
  <c r="F52" i="36"/>
  <c r="F345" i="44"/>
  <c r="I53" i="36"/>
  <c r="F353" i="44"/>
  <c r="K65" i="36"/>
  <c r="F371" i="44"/>
  <c r="K66" i="36"/>
  <c r="F379" i="44"/>
  <c r="K67" i="36"/>
  <c r="F387" i="44"/>
  <c r="K68" i="36"/>
  <c r="F395" i="44"/>
  <c r="K69" i="36"/>
  <c r="F403" i="44"/>
  <c r="K70" i="36"/>
  <c r="F411" i="44"/>
  <c r="K71" i="36"/>
  <c r="F419" i="44"/>
  <c r="K72" i="36"/>
  <c r="F427" i="44"/>
  <c r="K73" i="36"/>
  <c r="F435" i="44"/>
  <c r="G75" i="36"/>
  <c r="F440" i="44"/>
  <c r="C77" i="36"/>
  <c r="F448" i="44"/>
  <c r="C78" i="36"/>
  <c r="F456" i="44"/>
  <c r="H79" i="36"/>
  <c r="F464" i="44"/>
  <c r="H80" i="36"/>
  <c r="F472" i="44"/>
  <c r="J83" i="36"/>
  <c r="F485" i="44"/>
  <c r="F87" i="36"/>
  <c r="F498" i="44"/>
  <c r="F88" i="36"/>
  <c r="F506" i="44"/>
  <c r="I89" i="36"/>
  <c r="F514" i="44"/>
  <c r="F93" i="36"/>
  <c r="F527" i="44"/>
  <c r="F94" i="36"/>
  <c r="F535" i="44"/>
  <c r="C97" i="36"/>
  <c r="F548" i="44"/>
  <c r="H98" i="36"/>
  <c r="F556" i="44"/>
  <c r="F100" i="36"/>
  <c r="F564" i="44"/>
  <c r="I101" i="36"/>
  <c r="F572" i="44"/>
  <c r="C103" i="36"/>
  <c r="F580" i="44"/>
  <c r="H104" i="36"/>
  <c r="F588" i="44"/>
  <c r="G107" i="36"/>
  <c r="F594" i="44"/>
  <c r="I108" i="36"/>
  <c r="F602" i="44"/>
  <c r="G110" i="36"/>
  <c r="F610" i="44"/>
  <c r="C112" i="36"/>
  <c r="F618" i="44"/>
  <c r="H113" i="36"/>
  <c r="F626" i="44"/>
  <c r="F115" i="36"/>
  <c r="F634" i="44"/>
  <c r="C117" i="36"/>
  <c r="F639" i="44"/>
  <c r="H118" i="36"/>
  <c r="F647" i="44"/>
  <c r="C120" i="36"/>
  <c r="F655" i="44"/>
  <c r="H121" i="36"/>
  <c r="F663" i="44"/>
  <c r="C123" i="36"/>
  <c r="F671" i="44"/>
  <c r="H124" i="36"/>
  <c r="F679" i="44"/>
  <c r="I127" i="36"/>
  <c r="F692" i="44"/>
  <c r="F129" i="36"/>
  <c r="F700" i="44"/>
  <c r="I130" i="36"/>
  <c r="F708" i="44"/>
  <c r="G132" i="36"/>
  <c r="F716" i="44"/>
  <c r="C134" i="36"/>
  <c r="F724" i="44"/>
  <c r="H135" i="36"/>
  <c r="F732" i="44"/>
  <c r="G137" i="36"/>
  <c r="F737" i="44"/>
  <c r="G138" i="36"/>
  <c r="F745" i="44"/>
  <c r="J139" i="36"/>
  <c r="F753" i="44"/>
  <c r="C141" i="36"/>
  <c r="F761" i="44"/>
  <c r="H142" i="36"/>
  <c r="F769" i="44"/>
  <c r="F144" i="36"/>
  <c r="F777" i="44"/>
  <c r="I145" i="36"/>
  <c r="F785" i="44"/>
  <c r="H147" i="36"/>
  <c r="F790" i="44"/>
  <c r="F149" i="36"/>
  <c r="F798" i="44"/>
  <c r="I150" i="36"/>
  <c r="F806" i="44"/>
  <c r="F152" i="36"/>
  <c r="F814" i="44"/>
  <c r="H153" i="36"/>
  <c r="F822" i="44"/>
  <c r="F155" i="36"/>
  <c r="F830" i="44"/>
  <c r="C157" i="36"/>
  <c r="F835" i="44"/>
  <c r="H158" i="36"/>
  <c r="F843" i="44"/>
  <c r="F160" i="36"/>
  <c r="F851" i="44"/>
  <c r="I161" i="36"/>
  <c r="F859" i="44"/>
  <c r="G163" i="36"/>
  <c r="F867" i="44"/>
  <c r="F165" i="36"/>
  <c r="F872" i="44"/>
  <c r="I166" i="36"/>
  <c r="F880" i="44"/>
  <c r="G168" i="36"/>
  <c r="F888" i="44"/>
  <c r="C170" i="36"/>
  <c r="F896" i="44"/>
  <c r="H171" i="36"/>
  <c r="F904" i="44"/>
  <c r="F173" i="36"/>
  <c r="F912" i="44"/>
  <c r="C175" i="36"/>
  <c r="F917" i="44"/>
  <c r="H176" i="36"/>
  <c r="F925" i="44"/>
  <c r="F178" i="36"/>
  <c r="F933" i="44"/>
  <c r="I179" i="36"/>
  <c r="F941" i="44"/>
  <c r="H181" i="36"/>
  <c r="F946" i="44"/>
  <c r="F183" i="36"/>
  <c r="F954" i="44"/>
  <c r="I184" i="36"/>
  <c r="F962" i="44"/>
  <c r="G186" i="36"/>
  <c r="F970" i="44"/>
  <c r="I188" i="36"/>
  <c r="F978" i="44"/>
  <c r="G196" i="36"/>
  <c r="F992" i="44"/>
  <c r="I198" i="36"/>
  <c r="F1000" i="44"/>
  <c r="F202" i="36"/>
  <c r="F1005" i="44"/>
  <c r="I208" i="36"/>
  <c r="F1018" i="44"/>
  <c r="I209" i="36"/>
  <c r="F1026" i="44"/>
  <c r="I210" i="36"/>
  <c r="F1034" i="44"/>
  <c r="I211" i="36"/>
  <c r="F1042" i="44"/>
  <c r="I212" i="36"/>
  <c r="F1050" i="44"/>
  <c r="I213" i="36"/>
  <c r="F1058" i="44"/>
  <c r="I214" i="36"/>
  <c r="F1066" i="44"/>
  <c r="H216" i="36"/>
  <c r="F1074" i="44"/>
  <c r="L218" i="36"/>
  <c r="F1087" i="44"/>
  <c r="L219" i="36"/>
  <c r="F1095" i="44"/>
  <c r="L220" i="36"/>
  <c r="F1103" i="44"/>
  <c r="L221" i="36"/>
  <c r="F1111" i="44"/>
  <c r="L222" i="36"/>
  <c r="F1119" i="44"/>
  <c r="L223" i="36"/>
  <c r="F1127" i="44"/>
  <c r="L224" i="36"/>
  <c r="F1135" i="44"/>
  <c r="L225" i="36"/>
  <c r="F1143" i="44"/>
  <c r="H227" i="36"/>
  <c r="F1148" i="44"/>
  <c r="F229" i="36"/>
  <c r="F1156" i="44"/>
  <c r="C231" i="36"/>
  <c r="F1161" i="44"/>
  <c r="F234" i="36"/>
  <c r="F1169" i="44"/>
  <c r="G237" i="36"/>
  <c r="F1177" i="44"/>
  <c r="F239" i="36"/>
  <c r="F1182" i="44"/>
  <c r="C241" i="36"/>
  <c r="F1187" i="44"/>
  <c r="H242" i="36"/>
  <c r="F1195" i="44"/>
  <c r="F244" i="36"/>
  <c r="F1203" i="44"/>
  <c r="I245" i="36"/>
  <c r="F1211" i="44"/>
  <c r="H247" i="36"/>
  <c r="F1216" i="44"/>
  <c r="F249" i="36"/>
  <c r="F1224" i="44"/>
  <c r="C252" i="36"/>
  <c r="F1230" i="44"/>
  <c r="L252" i="36"/>
  <c r="F1238" i="44"/>
  <c r="K253" i="36"/>
  <c r="F1246" i="44"/>
  <c r="J254" i="36"/>
  <c r="F1254" i="44"/>
  <c r="I255" i="36"/>
  <c r="F1262" i="44"/>
  <c r="H256" i="36"/>
  <c r="F1270" i="44"/>
  <c r="G257" i="36"/>
  <c r="F1278" i="44"/>
  <c r="J259" i="36"/>
  <c r="F1291" i="44"/>
  <c r="I260" i="36"/>
  <c r="F1299" i="44"/>
  <c r="I261" i="36"/>
  <c r="F1307" i="44"/>
  <c r="H262" i="36"/>
  <c r="F1315" i="44"/>
  <c r="K264" i="36"/>
  <c r="F1328" i="44"/>
  <c r="J265" i="36"/>
  <c r="F1336" i="44"/>
  <c r="D267" i="36"/>
  <c r="F1341" i="44"/>
  <c r="C268" i="36"/>
  <c r="F1349" i="44"/>
  <c r="L268" i="36"/>
  <c r="F1357" i="44"/>
  <c r="K269" i="36"/>
  <c r="F1365" i="44"/>
  <c r="J270" i="36"/>
  <c r="F1373" i="44"/>
  <c r="I271" i="36"/>
  <c r="F1381" i="44"/>
  <c r="H272" i="36"/>
  <c r="F1389" i="44"/>
  <c r="K274" i="36"/>
  <c r="F1402" i="44"/>
  <c r="F276" i="36"/>
  <c r="F1407" i="44"/>
  <c r="D277" i="36"/>
  <c r="F1415" i="44"/>
  <c r="C278" i="36"/>
  <c r="F1423" i="44"/>
  <c r="L278" i="36"/>
  <c r="F1431" i="44"/>
  <c r="K279" i="36"/>
  <c r="F1439" i="44"/>
  <c r="J280" i="36"/>
  <c r="F1447" i="44"/>
  <c r="I281" i="36"/>
  <c r="F1455" i="44"/>
  <c r="H282" i="36"/>
  <c r="F1463" i="44"/>
  <c r="G283" i="36"/>
  <c r="F1471" i="44"/>
  <c r="J285" i="36"/>
  <c r="F1484" i="44"/>
  <c r="I286" i="36"/>
  <c r="F1492" i="44"/>
  <c r="H287" i="36"/>
  <c r="F1500" i="44"/>
  <c r="G288" i="36"/>
  <c r="F1508" i="44"/>
  <c r="F289" i="36"/>
  <c r="F1516" i="44"/>
  <c r="D290" i="36"/>
  <c r="F1524" i="44"/>
  <c r="C291" i="36"/>
  <c r="F1532" i="44"/>
  <c r="L291" i="36"/>
  <c r="F1540" i="44"/>
  <c r="K292" i="36"/>
  <c r="F1548" i="44"/>
  <c r="J293" i="36"/>
  <c r="F1556" i="44"/>
  <c r="D295" i="36"/>
  <c r="F1561" i="44"/>
  <c r="C296" i="36"/>
  <c r="F1569" i="44"/>
  <c r="L296" i="36"/>
  <c r="F1577" i="44"/>
  <c r="K297" i="36"/>
  <c r="F1585" i="44"/>
  <c r="J298" i="36"/>
  <c r="F1593" i="44"/>
  <c r="D300" i="36"/>
  <c r="F1598" i="44"/>
  <c r="C301" i="36"/>
  <c r="F1606" i="44"/>
  <c r="L301" i="36"/>
  <c r="F1614" i="44"/>
  <c r="K302" i="36"/>
  <c r="F1622" i="44"/>
  <c r="J303" i="36"/>
  <c r="F1630" i="44"/>
  <c r="I304" i="36"/>
  <c r="F1638" i="44"/>
  <c r="H305" i="36"/>
  <c r="F1646" i="44"/>
  <c r="G306" i="36"/>
  <c r="F1654" i="44"/>
  <c r="F307" i="36"/>
  <c r="F1662" i="44"/>
  <c r="D308" i="36"/>
  <c r="F1670" i="44"/>
  <c r="H311" i="36"/>
  <c r="F1684" i="44"/>
  <c r="G312" i="36"/>
  <c r="F1692" i="44"/>
  <c r="F313" i="36"/>
  <c r="F1700" i="44"/>
  <c r="D314" i="36"/>
  <c r="F1708" i="44"/>
  <c r="C315" i="36"/>
  <c r="F1716" i="44"/>
  <c r="L315" i="36"/>
  <c r="F1724" i="44"/>
  <c r="K316" i="36"/>
  <c r="F1732" i="44"/>
  <c r="J317" i="36"/>
  <c r="F1740" i="44"/>
  <c r="I318" i="36"/>
  <c r="F1748" i="44"/>
  <c r="C320" i="36"/>
  <c r="F1753" i="44"/>
  <c r="L320" i="36"/>
  <c r="F1761" i="44"/>
  <c r="K321" i="36"/>
  <c r="F1769" i="44"/>
  <c r="J322" i="36"/>
  <c r="F1777" i="44"/>
  <c r="I323" i="36"/>
  <c r="F1785" i="44"/>
  <c r="H324" i="36"/>
  <c r="F1793" i="44"/>
  <c r="G325" i="36"/>
  <c r="F1801" i="44"/>
  <c r="F326" i="36"/>
  <c r="F1809" i="44"/>
  <c r="D327" i="36"/>
  <c r="F1817" i="44"/>
  <c r="H329" i="36"/>
  <c r="F1830" i="44"/>
  <c r="G330" i="36"/>
  <c r="F1838" i="44"/>
  <c r="J333" i="36"/>
  <c r="F1852" i="44"/>
  <c r="C336" i="36"/>
  <c r="F1857" i="44"/>
  <c r="L336" i="36"/>
  <c r="F1865" i="44"/>
  <c r="I339" i="36"/>
  <c r="F1873" i="44"/>
  <c r="H340" i="36"/>
  <c r="F1881" i="44"/>
  <c r="G341" i="36"/>
  <c r="F1889" i="44"/>
  <c r="F342" i="36"/>
  <c r="F1897" i="44"/>
  <c r="D343" i="36"/>
  <c r="F1905" i="44"/>
  <c r="C344" i="36"/>
  <c r="F1913" i="44"/>
  <c r="L344" i="36"/>
  <c r="F1921" i="44"/>
  <c r="C30" i="36"/>
  <c r="F250" i="44"/>
  <c r="G39" i="36"/>
  <c r="F292" i="44"/>
  <c r="H48" i="36"/>
  <c r="F330" i="44"/>
  <c r="G53" i="36"/>
  <c r="F351" i="44"/>
  <c r="I68" i="36"/>
  <c r="F393" i="44"/>
  <c r="C75" i="36"/>
  <c r="F438" i="44"/>
  <c r="L93" i="36"/>
  <c r="F533" i="44"/>
  <c r="C46" i="36"/>
  <c r="F317" i="44"/>
  <c r="H47" i="36"/>
  <c r="F325" i="44"/>
  <c r="F49" i="36"/>
  <c r="F333" i="44"/>
  <c r="C51" i="36"/>
  <c r="F338" i="44"/>
  <c r="G52" i="36"/>
  <c r="F346" i="44"/>
  <c r="L65" i="36"/>
  <c r="F372" i="44"/>
  <c r="L66" i="36"/>
  <c r="F380" i="44"/>
  <c r="L67" i="36"/>
  <c r="F388" i="44"/>
  <c r="L68" i="36"/>
  <c r="F396" i="44"/>
  <c r="L69" i="36"/>
  <c r="F404" i="44"/>
  <c r="L70" i="36"/>
  <c r="F412" i="44"/>
  <c r="L71" i="36"/>
  <c r="F420" i="44"/>
  <c r="L72" i="36"/>
  <c r="F428" i="44"/>
  <c r="L73" i="36"/>
  <c r="F436" i="44"/>
  <c r="H75" i="36"/>
  <c r="F441" i="44"/>
  <c r="F77" i="36"/>
  <c r="F449" i="44"/>
  <c r="F78" i="36"/>
  <c r="F457" i="44"/>
  <c r="I79" i="36"/>
  <c r="F465" i="44"/>
  <c r="I80" i="36"/>
  <c r="F473" i="44"/>
  <c r="C84" i="36"/>
  <c r="F486" i="44"/>
  <c r="G87" i="36"/>
  <c r="F499" i="44"/>
  <c r="G88" i="36"/>
  <c r="F507" i="44"/>
  <c r="C90" i="36"/>
  <c r="F515" i="44"/>
  <c r="G93" i="36"/>
  <c r="F528" i="44"/>
  <c r="G94" i="36"/>
  <c r="F536" i="44"/>
  <c r="F97" i="36"/>
  <c r="F549" i="44"/>
  <c r="I98" i="36"/>
  <c r="F557" i="44"/>
  <c r="G100" i="36"/>
  <c r="F565" i="44"/>
  <c r="J101" i="36"/>
  <c r="F573" i="44"/>
  <c r="F103" i="36"/>
  <c r="F581" i="44"/>
  <c r="I104" i="36"/>
  <c r="F589" i="44"/>
  <c r="H107" i="36"/>
  <c r="F595" i="44"/>
  <c r="C109" i="36"/>
  <c r="F603" i="44"/>
  <c r="H110" i="36"/>
  <c r="F611" i="44"/>
  <c r="F112" i="36"/>
  <c r="F619" i="44"/>
  <c r="I113" i="36"/>
  <c r="F627" i="44"/>
  <c r="G115" i="36"/>
  <c r="F635" i="44"/>
  <c r="F117" i="36"/>
  <c r="F640" i="44"/>
  <c r="I118" i="36"/>
  <c r="F648" i="44"/>
  <c r="F120" i="36"/>
  <c r="F656" i="44"/>
  <c r="I121" i="36"/>
  <c r="F664" i="44"/>
  <c r="F123" i="36"/>
  <c r="F672" i="44"/>
  <c r="I124" i="36"/>
  <c r="F680" i="44"/>
  <c r="C128" i="36"/>
  <c r="F693" i="44"/>
  <c r="G129" i="36"/>
  <c r="F701" i="44"/>
  <c r="C131" i="36"/>
  <c r="F709" i="44"/>
  <c r="H132" i="36"/>
  <c r="F717" i="44"/>
  <c r="F134" i="36"/>
  <c r="F725" i="44"/>
  <c r="I135" i="36"/>
  <c r="F733" i="44"/>
  <c r="H137" i="36"/>
  <c r="F738" i="44"/>
  <c r="H138" i="36"/>
  <c r="F746" i="44"/>
  <c r="K139" i="36"/>
  <c r="F754" i="44"/>
  <c r="F141" i="36"/>
  <c r="F762" i="44"/>
  <c r="I142" i="36"/>
  <c r="F770" i="44"/>
  <c r="G144" i="36"/>
  <c r="F778" i="44"/>
  <c r="I147" i="36"/>
  <c r="F791" i="44"/>
  <c r="G149" i="36"/>
  <c r="F799" i="44"/>
  <c r="C151" i="36"/>
  <c r="F807" i="44"/>
  <c r="G152" i="36"/>
  <c r="F815" i="44"/>
  <c r="I153" i="36"/>
  <c r="F823" i="44"/>
  <c r="G155" i="36"/>
  <c r="F831" i="44"/>
  <c r="F157" i="36"/>
  <c r="F836" i="44"/>
  <c r="I158" i="36"/>
  <c r="F844" i="44"/>
  <c r="G160" i="36"/>
  <c r="F852" i="44"/>
  <c r="C162" i="36"/>
  <c r="F860" i="44"/>
  <c r="H163" i="36"/>
  <c r="F868" i="44"/>
  <c r="G165" i="36"/>
  <c r="F873" i="44"/>
  <c r="C167" i="36"/>
  <c r="F881" i="44"/>
  <c r="H168" i="36"/>
  <c r="F889" i="44"/>
  <c r="F170" i="36"/>
  <c r="F897" i="44"/>
  <c r="I171" i="36"/>
  <c r="F905" i="44"/>
  <c r="G173" i="36"/>
  <c r="F913" i="44"/>
  <c r="F175" i="36"/>
  <c r="F918" i="44"/>
  <c r="I176" i="36"/>
  <c r="F926" i="44"/>
  <c r="G178" i="36"/>
  <c r="F934" i="44"/>
  <c r="I181" i="36"/>
  <c r="F947" i="44"/>
  <c r="G183" i="36"/>
  <c r="F955" i="44"/>
  <c r="C185" i="36"/>
  <c r="F963" i="44"/>
  <c r="H186" i="36"/>
  <c r="F971" i="44"/>
  <c r="C189" i="36"/>
  <c r="F979" i="44"/>
  <c r="H196" i="36"/>
  <c r="F993" i="44"/>
  <c r="G202" i="36"/>
  <c r="F1006" i="44"/>
  <c r="J208" i="36"/>
  <c r="F1019" i="44"/>
  <c r="J209" i="36"/>
  <c r="F1027" i="44"/>
  <c r="J210" i="36"/>
  <c r="F1035" i="44"/>
  <c r="J211" i="36"/>
  <c r="F1043" i="44"/>
  <c r="J212" i="36"/>
  <c r="F1051" i="44"/>
  <c r="J213" i="36"/>
  <c r="F1059" i="44"/>
  <c r="J214" i="36"/>
  <c r="F1067" i="44"/>
  <c r="I216" i="36"/>
  <c r="F1075" i="44"/>
  <c r="C218" i="36"/>
  <c r="F1080" i="44"/>
  <c r="C219" i="36"/>
  <c r="F1088" i="44"/>
  <c r="C220" i="36"/>
  <c r="F1096" i="44"/>
  <c r="C221" i="36"/>
  <c r="F1104" i="44"/>
  <c r="C222" i="36"/>
  <c r="F1112" i="44"/>
  <c r="C223" i="36"/>
  <c r="F1120" i="44"/>
  <c r="C224" i="36"/>
  <c r="F1128" i="44"/>
  <c r="C225" i="36"/>
  <c r="F1136" i="44"/>
  <c r="I227" i="36"/>
  <c r="F1149" i="44"/>
  <c r="G229" i="36"/>
  <c r="F1157" i="44"/>
  <c r="F231" i="36"/>
  <c r="F1162" i="44"/>
  <c r="G234" i="36"/>
  <c r="F1170" i="44"/>
  <c r="H237" i="36"/>
  <c r="F1178" i="44"/>
  <c r="G239" i="36"/>
  <c r="F1183" i="44"/>
  <c r="F241" i="36"/>
  <c r="F1188" i="44"/>
  <c r="I242" i="36"/>
  <c r="F1196" i="44"/>
  <c r="G244" i="36"/>
  <c r="F1204" i="44"/>
  <c r="I247" i="36"/>
  <c r="F1217" i="44"/>
  <c r="G249" i="36"/>
  <c r="F1225" i="44"/>
  <c r="D252" i="36"/>
  <c r="F1231" i="44"/>
  <c r="C253" i="36"/>
  <c r="F1239" i="44"/>
  <c r="L253" i="36"/>
  <c r="F1247" i="44"/>
  <c r="K254" i="36"/>
  <c r="F1255" i="44"/>
  <c r="J255" i="36"/>
  <c r="F1263" i="44"/>
  <c r="I256" i="36"/>
  <c r="F1271" i="44"/>
  <c r="H257" i="36"/>
  <c r="F1279" i="44"/>
  <c r="K259" i="36"/>
  <c r="F1292" i="44"/>
  <c r="J260" i="36"/>
  <c r="F1300" i="44"/>
  <c r="J261" i="36"/>
  <c r="F1308" i="44"/>
  <c r="I262" i="36"/>
  <c r="F1316" i="44"/>
  <c r="C264" i="36"/>
  <c r="F1321" i="44"/>
  <c r="L264" i="36"/>
  <c r="F1329" i="44"/>
  <c r="K265" i="36"/>
  <c r="F1337" i="44"/>
  <c r="F267" i="36"/>
  <c r="F1342" i="44"/>
  <c r="D268" i="36"/>
  <c r="F1350" i="44"/>
  <c r="C269" i="36"/>
  <c r="F1358" i="44"/>
  <c r="L269" i="36"/>
  <c r="F1366" i="44"/>
  <c r="K270" i="36"/>
  <c r="F1374" i="44"/>
  <c r="J271" i="36"/>
  <c r="F1382" i="44"/>
  <c r="I272" i="36"/>
  <c r="F1390" i="44"/>
  <c r="C274" i="36"/>
  <c r="F1395" i="44"/>
  <c r="L274" i="36"/>
  <c r="F1403" i="44"/>
  <c r="G276" i="36"/>
  <c r="F1408" i="44"/>
  <c r="F277" i="36"/>
  <c r="F1416" i="44"/>
  <c r="D278" i="36"/>
  <c r="F1424" i="44"/>
  <c r="C279" i="36"/>
  <c r="F1432" i="44"/>
  <c r="L279" i="36"/>
  <c r="F1440" i="44"/>
  <c r="K280" i="36"/>
  <c r="F1448" i="44"/>
  <c r="J281" i="36"/>
  <c r="F1456" i="44"/>
  <c r="I282" i="36"/>
  <c r="F1464" i="44"/>
  <c r="H283" i="36"/>
  <c r="F1472" i="44"/>
  <c r="K285" i="36"/>
  <c r="F1485" i="44"/>
  <c r="J286" i="36"/>
  <c r="F1493" i="44"/>
  <c r="I287" i="36"/>
  <c r="F1501" i="44"/>
  <c r="H288" i="36"/>
  <c r="F1509" i="44"/>
  <c r="G289" i="36"/>
  <c r="F1517" i="44"/>
  <c r="F290" i="36"/>
  <c r="F1525" i="44"/>
  <c r="D291" i="36"/>
  <c r="F1533" i="44"/>
  <c r="C292" i="36"/>
  <c r="F1541" i="44"/>
  <c r="L292" i="36"/>
  <c r="F1549" i="44"/>
  <c r="K293" i="36"/>
  <c r="F1557" i="44"/>
  <c r="F295" i="36"/>
  <c r="F1562" i="44"/>
  <c r="D296" i="36"/>
  <c r="F1570" i="44"/>
  <c r="C297" i="36"/>
  <c r="F1578" i="44"/>
  <c r="L297" i="36"/>
  <c r="F1586" i="44"/>
  <c r="K298" i="36"/>
  <c r="F1594" i="44"/>
  <c r="F300" i="36"/>
  <c r="F1599" i="44"/>
  <c r="D301" i="36"/>
  <c r="F1607" i="44"/>
  <c r="C302" i="36"/>
  <c r="F1615" i="44"/>
  <c r="L302" i="36"/>
  <c r="F1623" i="44"/>
  <c r="K303" i="36"/>
  <c r="F1631" i="44"/>
  <c r="J304" i="36"/>
  <c r="F1639" i="44"/>
  <c r="I305" i="36"/>
  <c r="F1647" i="44"/>
  <c r="H306" i="36"/>
  <c r="F1655" i="44"/>
  <c r="G307" i="36"/>
  <c r="F1663" i="44"/>
  <c r="F308" i="36"/>
  <c r="F1671" i="44"/>
  <c r="I311" i="36"/>
  <c r="F1685" i="44"/>
  <c r="H312" i="36"/>
  <c r="F1693" i="44"/>
  <c r="G313" i="36"/>
  <c r="F1701" i="44"/>
  <c r="F314" i="36"/>
  <c r="F1709" i="44"/>
  <c r="D315" i="36"/>
  <c r="F1717" i="44"/>
  <c r="C316" i="36"/>
  <c r="F1725" i="44"/>
  <c r="L316" i="36"/>
  <c r="F1733" i="44"/>
  <c r="K317" i="36"/>
  <c r="F1741" i="44"/>
  <c r="J318" i="36"/>
  <c r="F1749" i="44"/>
  <c r="D320" i="36"/>
  <c r="F1754" i="44"/>
  <c r="C321" i="36"/>
  <c r="F1762" i="44"/>
  <c r="L321" i="36"/>
  <c r="F1770" i="44"/>
  <c r="K322" i="36"/>
  <c r="F1778" i="44"/>
  <c r="J323" i="36"/>
  <c r="F1786" i="44"/>
  <c r="I324" i="36"/>
  <c r="F1794" i="44"/>
  <c r="H325" i="36"/>
  <c r="F1802" i="44"/>
  <c r="G326" i="36"/>
  <c r="F1810" i="44"/>
  <c r="F327" i="36"/>
  <c r="F1818" i="44"/>
  <c r="I329" i="36"/>
  <c r="F1831" i="44"/>
  <c r="H330" i="36"/>
  <c r="F1839" i="44"/>
  <c r="K333" i="36"/>
  <c r="F1853" i="44"/>
  <c r="D336" i="36"/>
  <c r="F1858" i="44"/>
  <c r="J339" i="36"/>
  <c r="F1874" i="44"/>
  <c r="I340" i="36"/>
  <c r="F1882" i="44"/>
  <c r="H341" i="36"/>
  <c r="F1890" i="44"/>
  <c r="G342" i="36"/>
  <c r="F1898" i="44"/>
  <c r="F343" i="36"/>
  <c r="F1906" i="44"/>
  <c r="D344" i="36"/>
  <c r="F1914" i="44"/>
  <c r="L11" i="36"/>
  <c r="F179" i="44"/>
  <c r="I21" i="36"/>
  <c r="F216" i="44"/>
  <c r="F36" i="36"/>
  <c r="F279" i="44"/>
  <c r="G45" i="36"/>
  <c r="F314" i="44"/>
  <c r="I70" i="36"/>
  <c r="F409" i="44"/>
  <c r="H76" i="36"/>
  <c r="F446" i="44"/>
  <c r="L94" i="36"/>
  <c r="F541" i="44"/>
  <c r="G101" i="36"/>
  <c r="F570" i="44"/>
  <c r="C107" i="36"/>
  <c r="F592" i="44"/>
  <c r="F113" i="36"/>
  <c r="F624" i="44"/>
  <c r="H119" i="36"/>
  <c r="F653" i="44"/>
  <c r="C132" i="36"/>
  <c r="F714" i="44"/>
  <c r="C137" i="36"/>
  <c r="F735" i="44"/>
  <c r="F171" i="36"/>
  <c r="F902" i="44"/>
  <c r="C186" i="36"/>
  <c r="F968" i="44"/>
  <c r="G198" i="36"/>
  <c r="F998" i="44"/>
  <c r="G211" i="36"/>
  <c r="F1040" i="44"/>
  <c r="G214" i="36"/>
  <c r="F1064" i="44"/>
  <c r="J219" i="36"/>
  <c r="F1093" i="44"/>
  <c r="J223" i="36"/>
  <c r="F1125" i="44"/>
  <c r="F227" i="36"/>
  <c r="F1146" i="44"/>
  <c r="I243" i="36"/>
  <c r="F1201" i="44"/>
  <c r="F247" i="36"/>
  <c r="F1214" i="44"/>
  <c r="G255" i="36"/>
  <c r="F1260" i="44"/>
  <c r="G260" i="36"/>
  <c r="F1297" i="44"/>
  <c r="G271" i="36"/>
  <c r="F1379" i="44"/>
  <c r="I274" i="36"/>
  <c r="F1400" i="44"/>
  <c r="J291" i="36"/>
  <c r="F1538" i="44"/>
  <c r="C313" i="36"/>
  <c r="F1698" i="44"/>
  <c r="H317" i="36"/>
  <c r="F1738" i="44"/>
  <c r="I321" i="36"/>
  <c r="F1767" i="44"/>
  <c r="G339" i="36"/>
  <c r="F1871" i="44"/>
  <c r="G5" i="36"/>
  <c r="F152" i="44"/>
  <c r="C24" i="36"/>
  <c r="F223" i="44"/>
  <c r="J7" i="36"/>
  <c r="F161" i="44"/>
  <c r="H16" i="36"/>
  <c r="F195" i="44"/>
  <c r="F24" i="36"/>
  <c r="F224" i="44"/>
  <c r="I25" i="36"/>
  <c r="F232" i="44"/>
  <c r="G27" i="36"/>
  <c r="F240" i="44"/>
  <c r="F29" i="36"/>
  <c r="F245" i="44"/>
  <c r="H30" i="36"/>
  <c r="F253" i="44"/>
  <c r="C32" i="36"/>
  <c r="F261" i="44"/>
  <c r="G33" i="36"/>
  <c r="F269" i="44"/>
  <c r="I36" i="36"/>
  <c r="F282" i="44"/>
  <c r="G38" i="36"/>
  <c r="F287" i="44"/>
  <c r="I42" i="36"/>
  <c r="F301" i="44"/>
  <c r="G44" i="36"/>
  <c r="F309" i="44"/>
  <c r="I5" i="36"/>
  <c r="F154" i="44"/>
  <c r="C8" i="36"/>
  <c r="F162" i="44"/>
  <c r="C10" i="36"/>
  <c r="F167" i="44"/>
  <c r="H11" i="36"/>
  <c r="F175" i="44"/>
  <c r="H12" i="36"/>
  <c r="F183" i="44"/>
  <c r="F15" i="36"/>
  <c r="F188" i="44"/>
  <c r="I16" i="36"/>
  <c r="F196" i="44"/>
  <c r="C18" i="36"/>
  <c r="F204" i="44"/>
  <c r="C21" i="36"/>
  <c r="F212" i="44"/>
  <c r="H22" i="36"/>
  <c r="F220" i="44"/>
  <c r="G24" i="36"/>
  <c r="F225" i="44"/>
  <c r="C26" i="36"/>
  <c r="F233" i="44"/>
  <c r="H27" i="36"/>
  <c r="F241" i="44"/>
  <c r="G29" i="36"/>
  <c r="F246" i="44"/>
  <c r="I30" i="36"/>
  <c r="F254" i="44"/>
  <c r="F32" i="36"/>
  <c r="F262" i="44"/>
  <c r="H33" i="36"/>
  <c r="F270" i="44"/>
  <c r="J36" i="36"/>
  <c r="F283" i="44"/>
  <c r="H38" i="36"/>
  <c r="F288" i="44"/>
  <c r="C43" i="36"/>
  <c r="F302" i="44"/>
  <c r="H44" i="36"/>
  <c r="F310" i="44"/>
  <c r="F46" i="36"/>
  <c r="F318" i="44"/>
  <c r="I47" i="36"/>
  <c r="F326" i="44"/>
  <c r="G49" i="36"/>
  <c r="F334" i="44"/>
  <c r="F51" i="36"/>
  <c r="F339" i="44"/>
  <c r="H52" i="36"/>
  <c r="F347" i="44"/>
  <c r="C65" i="36"/>
  <c r="F365" i="44"/>
  <c r="C66" i="36"/>
  <c r="F373" i="44"/>
  <c r="C67" i="36"/>
  <c r="F381" i="44"/>
  <c r="C68" i="36"/>
  <c r="F389" i="44"/>
  <c r="C69" i="36"/>
  <c r="F397" i="44"/>
  <c r="C70" i="36"/>
  <c r="F405" i="44"/>
  <c r="C71" i="36"/>
  <c r="F413" i="44"/>
  <c r="C72" i="36"/>
  <c r="F421" i="44"/>
  <c r="C73" i="36"/>
  <c r="F429" i="44"/>
  <c r="I75" i="36"/>
  <c r="F442" i="44"/>
  <c r="G77" i="36"/>
  <c r="F450" i="44"/>
  <c r="G78" i="36"/>
  <c r="F458" i="44"/>
  <c r="J79" i="36"/>
  <c r="F466" i="44"/>
  <c r="C81" i="36"/>
  <c r="F474" i="44"/>
  <c r="F84" i="36"/>
  <c r="F487" i="44"/>
  <c r="C86" i="36"/>
  <c r="F492" i="44"/>
  <c r="H87" i="36"/>
  <c r="F500" i="44"/>
  <c r="H88" i="36"/>
  <c r="F508" i="44"/>
  <c r="F90" i="36"/>
  <c r="F516" i="44"/>
  <c r="C92" i="36"/>
  <c r="F521" i="44"/>
  <c r="H93" i="36"/>
  <c r="F529" i="44"/>
  <c r="H94" i="36"/>
  <c r="F537" i="44"/>
  <c r="G97" i="36"/>
  <c r="F550" i="44"/>
  <c r="C99" i="36"/>
  <c r="F558" i="44"/>
  <c r="H100" i="36"/>
  <c r="F566" i="44"/>
  <c r="C102" i="36"/>
  <c r="F574" i="44"/>
  <c r="G103" i="36"/>
  <c r="F582" i="44"/>
  <c r="I107" i="36"/>
  <c r="F596" i="44"/>
  <c r="F109" i="36"/>
  <c r="F604" i="44"/>
  <c r="I110" i="36"/>
  <c r="F612" i="44"/>
  <c r="G112" i="36"/>
  <c r="F620" i="44"/>
  <c r="C114" i="36"/>
  <c r="F628" i="44"/>
  <c r="H115" i="36"/>
  <c r="F636" i="44"/>
  <c r="G117" i="36"/>
  <c r="F641" i="44"/>
  <c r="J118" i="36"/>
  <c r="F649" i="44"/>
  <c r="G120" i="36"/>
  <c r="F657" i="44"/>
  <c r="C122" i="36"/>
  <c r="F665" i="44"/>
  <c r="G123" i="36"/>
  <c r="F673" i="44"/>
  <c r="J124" i="36"/>
  <c r="F681" i="44"/>
  <c r="F128" i="36"/>
  <c r="F694" i="44"/>
  <c r="H129" i="36"/>
  <c r="F702" i="44"/>
  <c r="F131" i="36"/>
  <c r="F710" i="44"/>
  <c r="I132" i="36"/>
  <c r="F718" i="44"/>
  <c r="G134" i="36"/>
  <c r="F726" i="44"/>
  <c r="I137" i="36"/>
  <c r="F739" i="44"/>
  <c r="I138" i="36"/>
  <c r="F747" i="44"/>
  <c r="L139" i="36"/>
  <c r="F755" i="44"/>
  <c r="G141" i="36"/>
  <c r="F763" i="44"/>
  <c r="C143" i="36"/>
  <c r="F771" i="44"/>
  <c r="H144" i="36"/>
  <c r="F779" i="44"/>
  <c r="C148" i="36"/>
  <c r="F792" i="44"/>
  <c r="H149" i="36"/>
  <c r="F800" i="44"/>
  <c r="F151" i="36"/>
  <c r="F808" i="44"/>
  <c r="H152" i="36"/>
  <c r="F816" i="44"/>
  <c r="C154" i="36"/>
  <c r="F824" i="44"/>
  <c r="H155" i="36"/>
  <c r="F832" i="44"/>
  <c r="G157" i="36"/>
  <c r="F837" i="44"/>
  <c r="C159" i="36"/>
  <c r="F845" i="44"/>
  <c r="H160" i="36"/>
  <c r="F853" i="44"/>
  <c r="F162" i="36"/>
  <c r="F861" i="44"/>
  <c r="I163" i="36"/>
  <c r="F869" i="44"/>
  <c r="H165" i="36"/>
  <c r="F874" i="44"/>
  <c r="F167" i="36"/>
  <c r="F882" i="44"/>
  <c r="I168" i="36"/>
  <c r="F890" i="44"/>
  <c r="G170" i="36"/>
  <c r="F898" i="44"/>
  <c r="C172" i="36"/>
  <c r="F906" i="44"/>
  <c r="H173" i="36"/>
  <c r="F914" i="44"/>
  <c r="G175" i="36"/>
  <c r="F919" i="44"/>
  <c r="C177" i="36"/>
  <c r="F927" i="44"/>
  <c r="H178" i="36"/>
  <c r="F935" i="44"/>
  <c r="C182" i="36"/>
  <c r="F948" i="44"/>
  <c r="H183" i="36"/>
  <c r="F956" i="44"/>
  <c r="F185" i="36"/>
  <c r="F964" i="44"/>
  <c r="I186" i="36"/>
  <c r="F972" i="44"/>
  <c r="F189" i="36"/>
  <c r="F980" i="44"/>
  <c r="I196" i="36"/>
  <c r="F994" i="44"/>
  <c r="H202" i="36"/>
  <c r="F1007" i="44"/>
  <c r="K208" i="36"/>
  <c r="F1020" i="44"/>
  <c r="K209" i="36"/>
  <c r="F1028" i="44"/>
  <c r="K210" i="36"/>
  <c r="F1036" i="44"/>
  <c r="K211" i="36"/>
  <c r="F1044" i="44"/>
  <c r="K212" i="36"/>
  <c r="F1052" i="44"/>
  <c r="K213" i="36"/>
  <c r="F1060" i="44"/>
  <c r="K214" i="36"/>
  <c r="F1068" i="44"/>
  <c r="J216" i="36"/>
  <c r="F1076" i="44"/>
  <c r="F218" i="36"/>
  <c r="F1081" i="44"/>
  <c r="F219" i="36"/>
  <c r="F1089" i="44"/>
  <c r="F220" i="36"/>
  <c r="F1097" i="44"/>
  <c r="F221" i="36"/>
  <c r="F1105" i="44"/>
  <c r="F222" i="36"/>
  <c r="F1113" i="44"/>
  <c r="F223" i="36"/>
  <c r="F1121" i="44"/>
  <c r="F224" i="36"/>
  <c r="F1129" i="44"/>
  <c r="F225" i="36"/>
  <c r="F1137" i="44"/>
  <c r="C228" i="36"/>
  <c r="F1150" i="44"/>
  <c r="H229" i="36"/>
  <c r="F1158" i="44"/>
  <c r="G231" i="36"/>
  <c r="F1163" i="44"/>
  <c r="H234" i="36"/>
  <c r="F1171" i="44"/>
  <c r="I237" i="36"/>
  <c r="F1179" i="44"/>
  <c r="H239" i="36"/>
  <c r="F1184" i="44"/>
  <c r="G241" i="36"/>
  <c r="F1189" i="44"/>
  <c r="C243" i="36"/>
  <c r="F1197" i="44"/>
  <c r="H244" i="36"/>
  <c r="F1205" i="44"/>
  <c r="C248" i="36"/>
  <c r="F1218" i="44"/>
  <c r="H249" i="36"/>
  <c r="F1226" i="44"/>
  <c r="F252" i="36"/>
  <c r="F1232" i="44"/>
  <c r="D253" i="36"/>
  <c r="F1240" i="44"/>
  <c r="C254" i="36"/>
  <c r="F1248" i="44"/>
  <c r="L254" i="36"/>
  <c r="F1256" i="44"/>
  <c r="K255" i="36"/>
  <c r="F1264" i="44"/>
  <c r="J256" i="36"/>
  <c r="F1272" i="44"/>
  <c r="I257" i="36"/>
  <c r="F1280" i="44"/>
  <c r="C259" i="36"/>
  <c r="F1285" i="44"/>
  <c r="L259" i="36"/>
  <c r="F1293" i="44"/>
  <c r="K260" i="36"/>
  <c r="F1301" i="44"/>
  <c r="K261" i="36"/>
  <c r="F1309" i="44"/>
  <c r="J262" i="36"/>
  <c r="F1317" i="44"/>
  <c r="D264" i="36"/>
  <c r="F1322" i="44"/>
  <c r="C265" i="36"/>
  <c r="F1330" i="44"/>
  <c r="L265" i="36"/>
  <c r="F1338" i="44"/>
  <c r="G267" i="36"/>
  <c r="F1343" i="44"/>
  <c r="F268" i="36"/>
  <c r="F1351" i="44"/>
  <c r="D269" i="36"/>
  <c r="F1359" i="44"/>
  <c r="C270" i="36"/>
  <c r="F1367" i="44"/>
  <c r="L270" i="36"/>
  <c r="F1375" i="44"/>
  <c r="K271" i="36"/>
  <c r="F1383" i="44"/>
  <c r="J272" i="36"/>
  <c r="F1391" i="44"/>
  <c r="D274" i="36"/>
  <c r="F1396" i="44"/>
  <c r="H276" i="36"/>
  <c r="F1409" i="44"/>
  <c r="G277" i="36"/>
  <c r="F1417" i="44"/>
  <c r="F278" i="36"/>
  <c r="F1425" i="44"/>
  <c r="D279" i="36"/>
  <c r="F1433" i="44"/>
  <c r="C280" i="36"/>
  <c r="F1441" i="44"/>
  <c r="L280" i="36"/>
  <c r="F1449" i="44"/>
  <c r="K281" i="36"/>
  <c r="F1457" i="44"/>
  <c r="J282" i="36"/>
  <c r="F1465" i="44"/>
  <c r="I283" i="36"/>
  <c r="F1473" i="44"/>
  <c r="C285" i="36"/>
  <c r="F1478" i="44"/>
  <c r="L285" i="36"/>
  <c r="F1486" i="44"/>
  <c r="K286" i="36"/>
  <c r="F1494" i="44"/>
  <c r="J287" i="36"/>
  <c r="F1502" i="44"/>
  <c r="I288" i="36"/>
  <c r="F1510" i="44"/>
  <c r="H289" i="36"/>
  <c r="F1518" i="44"/>
  <c r="G290" i="36"/>
  <c r="F1526" i="44"/>
  <c r="F291" i="36"/>
  <c r="F1534" i="44"/>
  <c r="D292" i="36"/>
  <c r="F1542" i="44"/>
  <c r="C293" i="36"/>
  <c r="F1550" i="44"/>
  <c r="L293" i="36"/>
  <c r="F1558" i="44"/>
  <c r="G295" i="36"/>
  <c r="F1563" i="44"/>
  <c r="F296" i="36"/>
  <c r="F1571" i="44"/>
  <c r="D297" i="36"/>
  <c r="F1579" i="44"/>
  <c r="C298" i="36"/>
  <c r="F1587" i="44"/>
  <c r="L298" i="36"/>
  <c r="F1595" i="44"/>
  <c r="G300" i="36"/>
  <c r="F1600" i="44"/>
  <c r="F301" i="36"/>
  <c r="F1608" i="44"/>
  <c r="D302" i="36"/>
  <c r="F1616" i="44"/>
  <c r="C303" i="36"/>
  <c r="F1624" i="44"/>
  <c r="L303" i="36"/>
  <c r="F1632" i="44"/>
  <c r="K304" i="36"/>
  <c r="F1640" i="44"/>
  <c r="J305" i="36"/>
  <c r="F1648" i="44"/>
  <c r="I306" i="36"/>
  <c r="F1656" i="44"/>
  <c r="H307" i="36"/>
  <c r="F1664" i="44"/>
  <c r="G308" i="36"/>
  <c r="F1672" i="44"/>
  <c r="J311" i="36"/>
  <c r="F1686" i="44"/>
  <c r="I312" i="36"/>
  <c r="F1694" i="44"/>
  <c r="H313" i="36"/>
  <c r="F1702" i="44"/>
  <c r="G314" i="36"/>
  <c r="F1710" i="44"/>
  <c r="F315" i="36"/>
  <c r="F1718" i="44"/>
  <c r="D316" i="36"/>
  <c r="F1726" i="44"/>
  <c r="C317" i="36"/>
  <c r="F1734" i="44"/>
  <c r="L317" i="36"/>
  <c r="F1742" i="44"/>
  <c r="K318" i="36"/>
  <c r="F1750" i="44"/>
  <c r="F320" i="36"/>
  <c r="F1755" i="44"/>
  <c r="D321" i="36"/>
  <c r="F1763" i="44"/>
  <c r="C322" i="36"/>
  <c r="F1771" i="44"/>
  <c r="L322" i="36"/>
  <c r="F1779" i="44"/>
  <c r="K323" i="36"/>
  <c r="F1787" i="44"/>
  <c r="J324" i="36"/>
  <c r="F1795" i="44"/>
  <c r="I325" i="36"/>
  <c r="F1803" i="44"/>
  <c r="H326" i="36"/>
  <c r="F1811" i="44"/>
  <c r="G327" i="36"/>
  <c r="F1819" i="44"/>
  <c r="J329" i="36"/>
  <c r="F1832" i="44"/>
  <c r="I330" i="36"/>
  <c r="F1840" i="44"/>
  <c r="C333" i="36"/>
  <c r="F1846" i="44"/>
  <c r="L333" i="36"/>
  <c r="F1854" i="44"/>
  <c r="F336" i="36"/>
  <c r="F1859" i="44"/>
  <c r="K339" i="36"/>
  <c r="F1875" i="44"/>
  <c r="J340" i="36"/>
  <c r="F1883" i="44"/>
  <c r="I341" i="36"/>
  <c r="F1891" i="44"/>
  <c r="H342" i="36"/>
  <c r="F1899" i="44"/>
  <c r="G343" i="36"/>
  <c r="F1907" i="44"/>
  <c r="F344" i="36"/>
  <c r="F1915" i="44"/>
  <c r="C16" i="36"/>
  <c r="F192" i="44"/>
  <c r="G34" i="36"/>
  <c r="F274" i="44"/>
  <c r="I67" i="36"/>
  <c r="F385" i="44"/>
  <c r="I81" i="36"/>
  <c r="F478" i="44"/>
  <c r="H83" i="36"/>
  <c r="F483" i="44"/>
  <c r="G89" i="36"/>
  <c r="F512" i="44"/>
  <c r="F104" i="36"/>
  <c r="F586" i="44"/>
  <c r="H111" i="36"/>
  <c r="F616" i="44"/>
  <c r="F118" i="36"/>
  <c r="F645" i="44"/>
  <c r="F124" i="36"/>
  <c r="F677" i="44"/>
  <c r="J128" i="36"/>
  <c r="F698" i="44"/>
  <c r="H140" i="36"/>
  <c r="F759" i="44"/>
  <c r="G145" i="36"/>
  <c r="F783" i="44"/>
  <c r="G150" i="36"/>
  <c r="F804" i="44"/>
  <c r="I154" i="36"/>
  <c r="F828" i="44"/>
  <c r="F158" i="36"/>
  <c r="F841" i="44"/>
  <c r="C163" i="36"/>
  <c r="F865" i="44"/>
  <c r="H169" i="36"/>
  <c r="F894" i="44"/>
  <c r="F176" i="36"/>
  <c r="F923" i="44"/>
  <c r="I182" i="36"/>
  <c r="F952" i="44"/>
  <c r="G209" i="36"/>
  <c r="F1024" i="44"/>
  <c r="J220" i="36"/>
  <c r="F1101" i="44"/>
  <c r="J224" i="36"/>
  <c r="F1133" i="44"/>
  <c r="H254" i="36"/>
  <c r="F1252" i="44"/>
  <c r="K267" i="36"/>
  <c r="F1347" i="44"/>
  <c r="K277" i="36"/>
  <c r="F1421" i="44"/>
  <c r="D288" i="36"/>
  <c r="F1506" i="44"/>
  <c r="G304" i="36"/>
  <c r="F1636" i="44"/>
  <c r="C307" i="36"/>
  <c r="F1660" i="44"/>
  <c r="F311" i="36"/>
  <c r="F1682" i="44"/>
  <c r="K314" i="36"/>
  <c r="F1714" i="44"/>
  <c r="G318" i="36"/>
  <c r="F1746" i="44"/>
  <c r="J320" i="36"/>
  <c r="F1759" i="44"/>
  <c r="G323" i="36"/>
  <c r="F1783" i="44"/>
  <c r="C326" i="36"/>
  <c r="F1807" i="44"/>
  <c r="D330" i="36"/>
  <c r="F1836" i="44"/>
  <c r="F340" i="36"/>
  <c r="F1879" i="44"/>
  <c r="K343" i="36"/>
  <c r="F1911" i="44"/>
  <c r="I7" i="36"/>
  <c r="F160" i="44"/>
  <c r="F11" i="36"/>
  <c r="F173" i="44"/>
  <c r="F12" i="36"/>
  <c r="F181" i="44"/>
  <c r="G16" i="36"/>
  <c r="F194" i="44"/>
  <c r="H25" i="36"/>
  <c r="F231" i="44"/>
  <c r="H5" i="36"/>
  <c r="F153" i="44"/>
  <c r="G11" i="36"/>
  <c r="F174" i="44"/>
  <c r="G12" i="36"/>
  <c r="F182" i="44"/>
  <c r="C15" i="36"/>
  <c r="F187" i="44"/>
  <c r="J17" i="36"/>
  <c r="F203" i="44"/>
  <c r="G22" i="36"/>
  <c r="F219" i="44"/>
  <c r="G8" i="36"/>
  <c r="F163" i="44"/>
  <c r="F10" i="36"/>
  <c r="F168" i="44"/>
  <c r="I11" i="36"/>
  <c r="F176" i="44"/>
  <c r="I12" i="36"/>
  <c r="F184" i="44"/>
  <c r="G15" i="36"/>
  <c r="F189" i="44"/>
  <c r="J16" i="36"/>
  <c r="F197" i="44"/>
  <c r="F18" i="36"/>
  <c r="F205" i="44"/>
  <c r="F21" i="36"/>
  <c r="F213" i="44"/>
  <c r="I22" i="36"/>
  <c r="F221" i="44"/>
  <c r="H24" i="36"/>
  <c r="F226" i="44"/>
  <c r="F26" i="36"/>
  <c r="F234" i="44"/>
  <c r="I27" i="36"/>
  <c r="F242" i="44"/>
  <c r="H29" i="36"/>
  <c r="F247" i="44"/>
  <c r="L30" i="36"/>
  <c r="F255" i="44"/>
  <c r="G32" i="36"/>
  <c r="F263" i="44"/>
  <c r="I33" i="36"/>
  <c r="F271" i="44"/>
  <c r="I38" i="36"/>
  <c r="F289" i="44"/>
  <c r="F43" i="36"/>
  <c r="F303" i="44"/>
  <c r="I44" i="36"/>
  <c r="F311" i="44"/>
  <c r="G46" i="36"/>
  <c r="F319" i="44"/>
  <c r="C48" i="36"/>
  <c r="F327" i="44"/>
  <c r="H49" i="36"/>
  <c r="F335" i="44"/>
  <c r="G51" i="36"/>
  <c r="F340" i="44"/>
  <c r="I52" i="36"/>
  <c r="F348" i="44"/>
  <c r="F65" i="36"/>
  <c r="F366" i="44"/>
  <c r="F66" i="36"/>
  <c r="F374" i="44"/>
  <c r="F67" i="36"/>
  <c r="F382" i="44"/>
  <c r="F68" i="36"/>
  <c r="F390" i="44"/>
  <c r="F69" i="36"/>
  <c r="F398" i="44"/>
  <c r="F70" i="36"/>
  <c r="F406" i="44"/>
  <c r="F71" i="36"/>
  <c r="F414" i="44"/>
  <c r="F72" i="36"/>
  <c r="F422" i="44"/>
  <c r="F73" i="36"/>
  <c r="F430" i="44"/>
  <c r="C76" i="36"/>
  <c r="F443" i="44"/>
  <c r="H77" i="36"/>
  <c r="F451" i="44"/>
  <c r="H78" i="36"/>
  <c r="F459" i="44"/>
  <c r="K79" i="36"/>
  <c r="F467" i="44"/>
  <c r="F81" i="36"/>
  <c r="F475" i="44"/>
  <c r="C83" i="36"/>
  <c r="F480" i="44"/>
  <c r="G84" i="36"/>
  <c r="F488" i="44"/>
  <c r="F86" i="36"/>
  <c r="F493" i="44"/>
  <c r="I87" i="36"/>
  <c r="F501" i="44"/>
  <c r="I88" i="36"/>
  <c r="F509" i="44"/>
  <c r="G90" i="36"/>
  <c r="F517" i="44"/>
  <c r="F92" i="36"/>
  <c r="F522" i="44"/>
  <c r="I93" i="36"/>
  <c r="F530" i="44"/>
  <c r="I94" i="36"/>
  <c r="F538" i="44"/>
  <c r="C96" i="36"/>
  <c r="F543" i="44"/>
  <c r="H97" i="36"/>
  <c r="F551" i="44"/>
  <c r="F99" i="36"/>
  <c r="F559" i="44"/>
  <c r="I100" i="36"/>
  <c r="F567" i="44"/>
  <c r="F102" i="36"/>
  <c r="F575" i="44"/>
  <c r="H103" i="36"/>
  <c r="F583" i="44"/>
  <c r="J107" i="36"/>
  <c r="F597" i="44"/>
  <c r="G109" i="36"/>
  <c r="F605" i="44"/>
  <c r="C111" i="36"/>
  <c r="F613" i="44"/>
  <c r="H112" i="36"/>
  <c r="F621" i="44"/>
  <c r="F114" i="36"/>
  <c r="F629" i="44"/>
  <c r="I115" i="36"/>
  <c r="F637" i="44"/>
  <c r="H117" i="36"/>
  <c r="F642" i="44"/>
  <c r="C119" i="36"/>
  <c r="F650" i="44"/>
  <c r="H120" i="36"/>
  <c r="F658" i="44"/>
  <c r="F122" i="36"/>
  <c r="F666" i="44"/>
  <c r="H123" i="36"/>
  <c r="F674" i="44"/>
  <c r="C125" i="36"/>
  <c r="F682" i="44"/>
  <c r="G128" i="36"/>
  <c r="F695" i="44"/>
  <c r="I129" i="36"/>
  <c r="F703" i="44"/>
  <c r="G131" i="36"/>
  <c r="F711" i="44"/>
  <c r="C133" i="36"/>
  <c r="F719" i="44"/>
  <c r="H134" i="36"/>
  <c r="F727" i="44"/>
  <c r="J137" i="36"/>
  <c r="F740" i="44"/>
  <c r="C139" i="36"/>
  <c r="F748" i="44"/>
  <c r="C140" i="36"/>
  <c r="F756" i="44"/>
  <c r="H141" i="36"/>
  <c r="F764" i="44"/>
  <c r="F143" i="36"/>
  <c r="F772" i="44"/>
  <c r="I144" i="36"/>
  <c r="F780" i="44"/>
  <c r="F148" i="36"/>
  <c r="F793" i="44"/>
  <c r="I149" i="36"/>
  <c r="F801" i="44"/>
  <c r="G151" i="36"/>
  <c r="F809" i="44"/>
  <c r="I152" i="36"/>
  <c r="F817" i="44"/>
  <c r="F154" i="36"/>
  <c r="F825" i="44"/>
  <c r="I155" i="36"/>
  <c r="F833" i="44"/>
  <c r="H157" i="36"/>
  <c r="F838" i="44"/>
  <c r="F159" i="36"/>
  <c r="F846" i="44"/>
  <c r="I160" i="36"/>
  <c r="F854" i="44"/>
  <c r="G162" i="36"/>
  <c r="F862" i="44"/>
  <c r="I165" i="36"/>
  <c r="F875" i="44"/>
  <c r="G167" i="36"/>
  <c r="F883" i="44"/>
  <c r="C169" i="36"/>
  <c r="F891" i="44"/>
  <c r="H170" i="36"/>
  <c r="F899" i="44"/>
  <c r="F172" i="36"/>
  <c r="F907" i="44"/>
  <c r="I173" i="36"/>
  <c r="F915" i="44"/>
  <c r="H175" i="36"/>
  <c r="F920" i="44"/>
  <c r="F177" i="36"/>
  <c r="F928" i="44"/>
  <c r="I178" i="36"/>
  <c r="F936" i="44"/>
  <c r="F182" i="36"/>
  <c r="F949" i="44"/>
  <c r="I183" i="36"/>
  <c r="F957" i="44"/>
  <c r="G185" i="36"/>
  <c r="F965" i="44"/>
  <c r="G189" i="36"/>
  <c r="F981" i="44"/>
  <c r="I202" i="36"/>
  <c r="F1008" i="44"/>
  <c r="L208" i="36"/>
  <c r="F1021" i="44"/>
  <c r="L209" i="36"/>
  <c r="F1029" i="44"/>
  <c r="L210" i="36"/>
  <c r="F1037" i="44"/>
  <c r="L211" i="36"/>
  <c r="F1045" i="44"/>
  <c r="L212" i="36"/>
  <c r="F1053" i="44"/>
  <c r="L213" i="36"/>
  <c r="F1061" i="44"/>
  <c r="L214" i="36"/>
  <c r="F1069" i="44"/>
  <c r="K216" i="36"/>
  <c r="F1077" i="44"/>
  <c r="G218" i="36"/>
  <c r="F1082" i="44"/>
  <c r="G219" i="36"/>
  <c r="F1090" i="44"/>
  <c r="G220" i="36"/>
  <c r="F1098" i="44"/>
  <c r="G221" i="36"/>
  <c r="F1106" i="44"/>
  <c r="G222" i="36"/>
  <c r="F1114" i="44"/>
  <c r="G223" i="36"/>
  <c r="F1122" i="44"/>
  <c r="G224" i="36"/>
  <c r="F1130" i="44"/>
  <c r="G225" i="36"/>
  <c r="F1138" i="44"/>
  <c r="F228" i="36"/>
  <c r="F1151" i="44"/>
  <c r="I229" i="36"/>
  <c r="F1159" i="44"/>
  <c r="H231" i="36"/>
  <c r="F1164" i="44"/>
  <c r="I234" i="36"/>
  <c r="F1172" i="44"/>
  <c r="I239" i="36"/>
  <c r="F1185" i="44"/>
  <c r="H241" i="36"/>
  <c r="F1190" i="44"/>
  <c r="F243" i="36"/>
  <c r="F1198" i="44"/>
  <c r="I244" i="36"/>
  <c r="F1206" i="44"/>
  <c r="F248" i="36"/>
  <c r="F1219" i="44"/>
  <c r="I249" i="36"/>
  <c r="F1227" i="44"/>
  <c r="G252" i="36"/>
  <c r="F1233" i="44"/>
  <c r="F253" i="36"/>
  <c r="F1241" i="44"/>
  <c r="D254" i="36"/>
  <c r="F1249" i="44"/>
  <c r="C255" i="36"/>
  <c r="F1257" i="44"/>
  <c r="L255" i="36"/>
  <c r="F1265" i="44"/>
  <c r="K256" i="36"/>
  <c r="F1273" i="44"/>
  <c r="J257" i="36"/>
  <c r="F1281" i="44"/>
  <c r="D259" i="36"/>
  <c r="F1286" i="44"/>
  <c r="C260" i="36"/>
  <c r="F1294" i="44"/>
  <c r="L260" i="36"/>
  <c r="F1302" i="44"/>
  <c r="L261" i="36"/>
  <c r="F1310" i="44"/>
  <c r="K262" i="36"/>
  <c r="F1318" i="44"/>
  <c r="F264" i="36"/>
  <c r="F1323" i="44"/>
  <c r="D265" i="36"/>
  <c r="F1331" i="44"/>
  <c r="H267" i="36"/>
  <c r="F1344" i="44"/>
  <c r="G268" i="36"/>
  <c r="F1352" i="44"/>
  <c r="F269" i="36"/>
  <c r="F1360" i="44"/>
  <c r="D270" i="36"/>
  <c r="F1368" i="44"/>
  <c r="C271" i="36"/>
  <c r="F1376" i="44"/>
  <c r="L271" i="36"/>
  <c r="F1384" i="44"/>
  <c r="K272" i="36"/>
  <c r="F1392" i="44"/>
  <c r="F274" i="36"/>
  <c r="F1397" i="44"/>
  <c r="I276" i="36"/>
  <c r="F1410" i="44"/>
  <c r="H277" i="36"/>
  <c r="F1418" i="44"/>
  <c r="G278" i="36"/>
  <c r="F1426" i="44"/>
  <c r="F279" i="36"/>
  <c r="F1434" i="44"/>
  <c r="D280" i="36"/>
  <c r="F1442" i="44"/>
  <c r="C281" i="36"/>
  <c r="F1450" i="44"/>
  <c r="L281" i="36"/>
  <c r="F1458" i="44"/>
  <c r="K282" i="36"/>
  <c r="F1466" i="44"/>
  <c r="J283" i="36"/>
  <c r="F1474" i="44"/>
  <c r="D285" i="36"/>
  <c r="F1479" i="44"/>
  <c r="C286" i="36"/>
  <c r="F1487" i="44"/>
  <c r="L286" i="36"/>
  <c r="F1495" i="44"/>
  <c r="K287" i="36"/>
  <c r="F1503" i="44"/>
  <c r="J288" i="36"/>
  <c r="F1511" i="44"/>
  <c r="I289" i="36"/>
  <c r="F1519" i="44"/>
  <c r="H290" i="36"/>
  <c r="F1527" i="44"/>
  <c r="G291" i="36"/>
  <c r="F1535" i="44"/>
  <c r="F292" i="36"/>
  <c r="F1543" i="44"/>
  <c r="D293" i="36"/>
  <c r="F1551" i="44"/>
  <c r="H295" i="36"/>
  <c r="F1564" i="44"/>
  <c r="G296" i="36"/>
  <c r="F1572" i="44"/>
  <c r="F297" i="36"/>
  <c r="F1580" i="44"/>
  <c r="D298" i="36"/>
  <c r="F1588" i="44"/>
  <c r="H300" i="36"/>
  <c r="F1601" i="44"/>
  <c r="G301" i="36"/>
  <c r="F1609" i="44"/>
  <c r="F302" i="36"/>
  <c r="F1617" i="44"/>
  <c r="D303" i="36"/>
  <c r="F1625" i="44"/>
  <c r="C304" i="36"/>
  <c r="F1633" i="44"/>
  <c r="L304" i="36"/>
  <c r="F1641" i="44"/>
  <c r="K305" i="36"/>
  <c r="F1649" i="44"/>
  <c r="J306" i="36"/>
  <c r="F1657" i="44"/>
  <c r="I307" i="36"/>
  <c r="F1665" i="44"/>
  <c r="H308" i="36"/>
  <c r="F1673" i="44"/>
  <c r="K311" i="36"/>
  <c r="F1687" i="44"/>
  <c r="J312" i="36"/>
  <c r="F1695" i="44"/>
  <c r="I313" i="36"/>
  <c r="F1703" i="44"/>
  <c r="H314" i="36"/>
  <c r="F1711" i="44"/>
  <c r="G315" i="36"/>
  <c r="F1719" i="44"/>
  <c r="F316" i="36"/>
  <c r="F1727" i="44"/>
  <c r="D317" i="36"/>
  <c r="F1735" i="44"/>
  <c r="C318" i="36"/>
  <c r="F1743" i="44"/>
  <c r="L318" i="36"/>
  <c r="F1751" i="44"/>
  <c r="G320" i="36"/>
  <c r="F1756" i="44"/>
  <c r="F321" i="36"/>
  <c r="F1764" i="44"/>
  <c r="D322" i="36"/>
  <c r="F1772" i="44"/>
  <c r="C323" i="36"/>
  <c r="F1780" i="44"/>
  <c r="L323" i="36"/>
  <c r="F1788" i="44"/>
  <c r="K324" i="36"/>
  <c r="F1796" i="44"/>
  <c r="J325" i="36"/>
  <c r="F1804" i="44"/>
  <c r="I326" i="36"/>
  <c r="F1812" i="44"/>
  <c r="H327" i="36"/>
  <c r="F1820" i="44"/>
  <c r="K329" i="36"/>
  <c r="F1833" i="44"/>
  <c r="J330" i="36"/>
  <c r="F1841" i="44"/>
  <c r="D333" i="36"/>
  <c r="F1847" i="44"/>
  <c r="G336" i="36"/>
  <c r="F1860" i="44"/>
  <c r="C339" i="36"/>
  <c r="F1868" i="44"/>
  <c r="L339" i="36"/>
  <c r="F1876" i="44"/>
  <c r="K340" i="36"/>
  <c r="F1884" i="44"/>
  <c r="J341" i="36"/>
  <c r="F1892" i="44"/>
  <c r="I342" i="36"/>
  <c r="F1900" i="44"/>
  <c r="H343" i="36"/>
  <c r="F1908" i="44"/>
  <c r="G344" i="36"/>
  <c r="F1916" i="44"/>
  <c r="G7" i="36"/>
  <c r="F158" i="44"/>
  <c r="J32" i="36"/>
  <c r="F266" i="44"/>
  <c r="F42" i="36"/>
  <c r="F298" i="44"/>
  <c r="I69" i="36"/>
  <c r="F401" i="44"/>
  <c r="K77" i="36"/>
  <c r="F454" i="44"/>
  <c r="I86" i="36"/>
  <c r="F496" i="44"/>
  <c r="H96" i="36"/>
  <c r="F546" i="44"/>
  <c r="I143" i="36"/>
  <c r="F775" i="44"/>
  <c r="J151" i="36"/>
  <c r="F812" i="44"/>
  <c r="G161" i="36"/>
  <c r="F857" i="44"/>
  <c r="G166" i="36"/>
  <c r="F878" i="44"/>
  <c r="I172" i="36"/>
  <c r="F910" i="44"/>
  <c r="F181" i="36"/>
  <c r="F944" i="44"/>
  <c r="C196" i="36"/>
  <c r="F990" i="44"/>
  <c r="G213" i="36"/>
  <c r="F1056" i="44"/>
  <c r="C237" i="36"/>
  <c r="F1175" i="44"/>
  <c r="J252" i="36"/>
  <c r="F1236" i="44"/>
  <c r="D257" i="36"/>
  <c r="F1276" i="44"/>
  <c r="I269" i="36"/>
  <c r="F1363" i="44"/>
  <c r="C276" i="36"/>
  <c r="F1405" i="44"/>
  <c r="F282" i="36"/>
  <c r="F1461" i="44"/>
  <c r="C289" i="36"/>
  <c r="F1514" i="44"/>
  <c r="H293" i="36"/>
  <c r="F1554" i="44"/>
  <c r="I297" i="36"/>
  <c r="F1583" i="44"/>
  <c r="I302" i="36"/>
  <c r="F1620" i="44"/>
  <c r="J315" i="36"/>
  <c r="F1722" i="44"/>
  <c r="H8" i="36"/>
  <c r="F164" i="44"/>
  <c r="C17" i="36"/>
  <c r="F198" i="44"/>
  <c r="G21" i="36"/>
  <c r="F214" i="44"/>
  <c r="I29" i="36"/>
  <c r="F248" i="44"/>
  <c r="H32" i="36"/>
  <c r="F264" i="44"/>
  <c r="G43" i="36"/>
  <c r="F304" i="44"/>
  <c r="C45" i="36"/>
  <c r="F312" i="44"/>
  <c r="H46" i="36"/>
  <c r="F320" i="44"/>
  <c r="F48" i="36"/>
  <c r="F328" i="44"/>
  <c r="I49" i="36"/>
  <c r="F336" i="44"/>
  <c r="H51" i="36"/>
  <c r="F341" i="44"/>
  <c r="C53" i="36"/>
  <c r="F349" i="44"/>
  <c r="G65" i="36"/>
  <c r="F367" i="44"/>
  <c r="G66" i="36"/>
  <c r="F375" i="44"/>
  <c r="G67" i="36"/>
  <c r="F383" i="44"/>
  <c r="G68" i="36"/>
  <c r="F391" i="44"/>
  <c r="G69" i="36"/>
  <c r="F399" i="44"/>
  <c r="G70" i="36"/>
  <c r="F407" i="44"/>
  <c r="G71" i="36"/>
  <c r="F415" i="44"/>
  <c r="G72" i="36"/>
  <c r="F423" i="44"/>
  <c r="G73" i="36"/>
  <c r="F431" i="44"/>
  <c r="F76" i="36"/>
  <c r="F444" i="44"/>
  <c r="I77" i="36"/>
  <c r="F452" i="44"/>
  <c r="I78" i="36"/>
  <c r="F460" i="44"/>
  <c r="L79" i="36"/>
  <c r="F468" i="44"/>
  <c r="G81" i="36"/>
  <c r="F476" i="44"/>
  <c r="F83" i="36"/>
  <c r="F481" i="44"/>
  <c r="H84" i="36"/>
  <c r="F489" i="44"/>
  <c r="G86" i="36"/>
  <c r="F494" i="44"/>
  <c r="J87" i="36"/>
  <c r="F502" i="44"/>
  <c r="C89" i="36"/>
  <c r="F510" i="44"/>
  <c r="H90" i="36"/>
  <c r="F518" i="44"/>
  <c r="G92" i="36"/>
  <c r="F523" i="44"/>
  <c r="J93" i="36"/>
  <c r="F531" i="44"/>
  <c r="J94" i="36"/>
  <c r="F539" i="44"/>
  <c r="F96" i="36"/>
  <c r="F544" i="44"/>
  <c r="I97" i="36"/>
  <c r="F552" i="44"/>
  <c r="G99" i="36"/>
  <c r="F560" i="44"/>
  <c r="C101" i="36"/>
  <c r="F568" i="44"/>
  <c r="G102" i="36"/>
  <c r="F576" i="44"/>
  <c r="I103" i="36"/>
  <c r="F584" i="44"/>
  <c r="C108" i="36"/>
  <c r="F598" i="44"/>
  <c r="H109" i="36"/>
  <c r="F606" i="44"/>
  <c r="F111" i="36"/>
  <c r="F614" i="44"/>
  <c r="I112" i="36"/>
  <c r="F622" i="44"/>
  <c r="G114" i="36"/>
  <c r="F630" i="44"/>
  <c r="I117" i="36"/>
  <c r="F643" i="44"/>
  <c r="F119" i="36"/>
  <c r="F651" i="44"/>
  <c r="I120" i="36"/>
  <c r="F659" i="44"/>
  <c r="G122" i="36"/>
  <c r="F667" i="44"/>
  <c r="I123" i="36"/>
  <c r="F675" i="44"/>
  <c r="F125" i="36"/>
  <c r="F683" i="44"/>
  <c r="C127" i="36"/>
  <c r="F688" i="44"/>
  <c r="H128" i="36"/>
  <c r="F696" i="44"/>
  <c r="C130" i="36"/>
  <c r="F704" i="44"/>
  <c r="H131" i="36"/>
  <c r="F712" i="44"/>
  <c r="F133" i="36"/>
  <c r="F720" i="44"/>
  <c r="I134" i="36"/>
  <c r="F728" i="44"/>
  <c r="K137" i="36"/>
  <c r="F741" i="44"/>
  <c r="F139" i="36"/>
  <c r="F749" i="44"/>
  <c r="F140" i="36"/>
  <c r="F757" i="44"/>
  <c r="I141" i="36"/>
  <c r="F765" i="44"/>
  <c r="G143" i="36"/>
  <c r="F773" i="44"/>
  <c r="C145" i="36"/>
  <c r="F781" i="44"/>
  <c r="G148" i="36"/>
  <c r="F794" i="44"/>
  <c r="C150" i="36"/>
  <c r="F802" i="44"/>
  <c r="H151" i="36"/>
  <c r="F810" i="44"/>
  <c r="J152" i="36"/>
  <c r="F818" i="44"/>
  <c r="G154" i="36"/>
  <c r="F826" i="44"/>
  <c r="I157" i="36"/>
  <c r="F839" i="44"/>
  <c r="G159" i="36"/>
  <c r="F847" i="44"/>
  <c r="C161" i="36"/>
  <c r="F855" i="44"/>
  <c r="H162" i="36"/>
  <c r="F863" i="44"/>
  <c r="C166" i="36"/>
  <c r="F876" i="44"/>
  <c r="H167" i="36"/>
  <c r="F884" i="44"/>
  <c r="F169" i="36"/>
  <c r="F892" i="44"/>
  <c r="I170" i="36"/>
  <c r="F900" i="44"/>
  <c r="G172" i="36"/>
  <c r="F908" i="44"/>
  <c r="I175" i="36"/>
  <c r="F921" i="44"/>
  <c r="G177" i="36"/>
  <c r="F929" i="44"/>
  <c r="C179" i="36"/>
  <c r="F937" i="44"/>
  <c r="G182" i="36"/>
  <c r="F950" i="44"/>
  <c r="C184" i="36"/>
  <c r="F958" i="44"/>
  <c r="H185" i="36"/>
  <c r="F966" i="44"/>
  <c r="C188" i="36"/>
  <c r="F974" i="44"/>
  <c r="H189" i="36"/>
  <c r="F982" i="44"/>
  <c r="C198" i="36"/>
  <c r="F996" i="44"/>
  <c r="C208" i="36"/>
  <c r="F1014" i="44"/>
  <c r="C209" i="36"/>
  <c r="F1022" i="44"/>
  <c r="C210" i="36"/>
  <c r="F1030" i="44"/>
  <c r="C211" i="36"/>
  <c r="F1038" i="44"/>
  <c r="C212" i="36"/>
  <c r="F1046" i="44"/>
  <c r="C213" i="36"/>
  <c r="F1054" i="44"/>
  <c r="C214" i="36"/>
  <c r="F1062" i="44"/>
  <c r="L216" i="36"/>
  <c r="F1078" i="44"/>
  <c r="H218" i="36"/>
  <c r="F1083" i="44"/>
  <c r="H219" i="36"/>
  <c r="F1091" i="44"/>
  <c r="H220" i="36"/>
  <c r="F1099" i="44"/>
  <c r="H221" i="36"/>
  <c r="F1107" i="44"/>
  <c r="H222" i="36"/>
  <c r="F1115" i="44"/>
  <c r="H223" i="36"/>
  <c r="F1123" i="44"/>
  <c r="H224" i="36"/>
  <c r="F1131" i="44"/>
  <c r="H225" i="36"/>
  <c r="F1139" i="44"/>
  <c r="G228" i="36"/>
  <c r="F1152" i="44"/>
  <c r="I231" i="36"/>
  <c r="F1165" i="44"/>
  <c r="I241" i="36"/>
  <c r="F1191" i="44"/>
  <c r="G243" i="36"/>
  <c r="F1199" i="44"/>
  <c r="C245" i="36"/>
  <c r="F1207" i="44"/>
  <c r="G248" i="36"/>
  <c r="F1220" i="44"/>
  <c r="H252" i="36"/>
  <c r="F1234" i="44"/>
  <c r="G253" i="36"/>
  <c r="F1242" i="44"/>
  <c r="F254" i="36"/>
  <c r="F1250" i="44"/>
  <c r="D255" i="36"/>
  <c r="F1258" i="44"/>
  <c r="C256" i="36"/>
  <c r="F1266" i="44"/>
  <c r="L256" i="36"/>
  <c r="F1274" i="44"/>
  <c r="K257" i="36"/>
  <c r="F1282" i="44"/>
  <c r="F259" i="36"/>
  <c r="F1287" i="44"/>
  <c r="D260" i="36"/>
  <c r="F1295" i="44"/>
  <c r="C261" i="36"/>
  <c r="F1303" i="44"/>
  <c r="C262" i="36"/>
  <c r="F1311" i="44"/>
  <c r="L262" i="36"/>
  <c r="F1319" i="44"/>
  <c r="G264" i="36"/>
  <c r="F1324" i="44"/>
  <c r="F265" i="36"/>
  <c r="F1332" i="44"/>
  <c r="I267" i="36"/>
  <c r="F1345" i="44"/>
  <c r="H268" i="36"/>
  <c r="F1353" i="44"/>
  <c r="G269" i="36"/>
  <c r="F1361" i="44"/>
  <c r="F270" i="36"/>
  <c r="F1369" i="44"/>
  <c r="D271" i="36"/>
  <c r="F1377" i="44"/>
  <c r="C272" i="36"/>
  <c r="F1385" i="44"/>
  <c r="L272" i="36"/>
  <c r="F1393" i="44"/>
  <c r="G274" i="36"/>
  <c r="F1398" i="44"/>
  <c r="J276" i="36"/>
  <c r="F1411" i="44"/>
  <c r="I277" i="36"/>
  <c r="F1419" i="44"/>
  <c r="H278" i="36"/>
  <c r="F1427" i="44"/>
  <c r="G279" i="36"/>
  <c r="F1435" i="44"/>
  <c r="F280" i="36"/>
  <c r="F1443" i="44"/>
  <c r="D281" i="36"/>
  <c r="F1451" i="44"/>
  <c r="C282" i="36"/>
  <c r="F1459" i="44"/>
  <c r="L282" i="36"/>
  <c r="F1467" i="44"/>
  <c r="K283" i="36"/>
  <c r="F1475" i="44"/>
  <c r="F285" i="36"/>
  <c r="F1480" i="44"/>
  <c r="D286" i="36"/>
  <c r="F1488" i="44"/>
  <c r="C287" i="36"/>
  <c r="F1496" i="44"/>
  <c r="L287" i="36"/>
  <c r="F1504" i="44"/>
  <c r="K288" i="36"/>
  <c r="F1512" i="44"/>
  <c r="J289" i="36"/>
  <c r="F1520" i="44"/>
  <c r="I290" i="36"/>
  <c r="F1528" i="44"/>
  <c r="H291" i="36"/>
  <c r="F1536" i="44"/>
  <c r="G292" i="36"/>
  <c r="F1544" i="44"/>
  <c r="F293" i="36"/>
  <c r="F1552" i="44"/>
  <c r="I295" i="36"/>
  <c r="F1565" i="44"/>
  <c r="H296" i="36"/>
  <c r="F1573" i="44"/>
  <c r="G297" i="36"/>
  <c r="F1581" i="44"/>
  <c r="F298" i="36"/>
  <c r="F1589" i="44"/>
  <c r="I300" i="36"/>
  <c r="F1602" i="44"/>
  <c r="H301" i="36"/>
  <c r="F1610" i="44"/>
  <c r="G302" i="36"/>
  <c r="F1618" i="44"/>
  <c r="F303" i="36"/>
  <c r="F1626" i="44"/>
  <c r="D304" i="36"/>
  <c r="F1634" i="44"/>
  <c r="C305" i="36"/>
  <c r="F1642" i="44"/>
  <c r="L305" i="36"/>
  <c r="F1650" i="44"/>
  <c r="K306" i="36"/>
  <c r="F1658" i="44"/>
  <c r="J307" i="36"/>
  <c r="F1666" i="44"/>
  <c r="I308" i="36"/>
  <c r="F1674" i="44"/>
  <c r="C311" i="36"/>
  <c r="F1680" i="44"/>
  <c r="L311" i="36"/>
  <c r="F1688" i="44"/>
  <c r="K312" i="36"/>
  <c r="F1696" i="44"/>
  <c r="J313" i="36"/>
  <c r="F1704" i="44"/>
  <c r="I314" i="36"/>
  <c r="F1712" i="44"/>
  <c r="H315" i="36"/>
  <c r="F1720" i="44"/>
  <c r="G316" i="36"/>
  <c r="F1728" i="44"/>
  <c r="F317" i="36"/>
  <c r="F1736" i="44"/>
  <c r="D318" i="36"/>
  <c r="F1744" i="44"/>
  <c r="H320" i="36"/>
  <c r="F1757" i="44"/>
  <c r="G321" i="36"/>
  <c r="F1765" i="44"/>
  <c r="F322" i="36"/>
  <c r="F1773" i="44"/>
  <c r="D323" i="36"/>
  <c r="F1781" i="44"/>
  <c r="C324" i="36"/>
  <c r="F1789" i="44"/>
  <c r="L324" i="36"/>
  <c r="F1797" i="44"/>
  <c r="K325" i="36"/>
  <c r="F1805" i="44"/>
  <c r="J326" i="36"/>
  <c r="F1813" i="44"/>
  <c r="I327" i="36"/>
  <c r="F1821" i="44"/>
  <c r="C329" i="36"/>
  <c r="F1826" i="44"/>
  <c r="L329" i="36"/>
  <c r="F1834" i="44"/>
  <c r="K330" i="36"/>
  <c r="F1842" i="44"/>
  <c r="F333" i="36"/>
  <c r="F1848" i="44"/>
  <c r="H336" i="36"/>
  <c r="F1861" i="44"/>
  <c r="D339" i="36"/>
  <c r="F1869" i="44"/>
  <c r="C340" i="36"/>
  <c r="F1877" i="44"/>
  <c r="L340" i="36"/>
  <c r="F1885" i="44"/>
  <c r="K341" i="36"/>
  <c r="F1893" i="44"/>
  <c r="J342" i="36"/>
  <c r="F1901" i="44"/>
  <c r="I343" i="36"/>
  <c r="F1909" i="44"/>
  <c r="H344" i="36"/>
  <c r="F1917" i="44"/>
  <c r="E1531" i="43"/>
  <c r="M1531" i="43"/>
  <c r="I2006" i="43"/>
  <c r="F1531" i="43"/>
  <c r="N1531" i="43"/>
  <c r="G1956" i="43"/>
  <c r="O1956" i="43"/>
  <c r="J1956" i="43"/>
  <c r="N1956" i="43"/>
  <c r="I1956" i="43"/>
  <c r="F1956" i="43"/>
  <c r="P1173" i="43"/>
  <c r="F1320" i="44" s="1"/>
  <c r="D1531" i="43"/>
  <c r="L1531" i="43"/>
  <c r="P1137" i="43"/>
  <c r="F1284" i="44" s="1"/>
  <c r="G1081" i="43"/>
  <c r="P2078" i="43"/>
  <c r="F2225" i="44" s="1"/>
  <c r="D837" i="43"/>
  <c r="L837" i="43"/>
  <c r="P997" i="43"/>
  <c r="F1144" i="44" s="1"/>
  <c r="D1697" i="43"/>
  <c r="H1697" i="43"/>
  <c r="L1697" i="43"/>
  <c r="J1697" i="43"/>
  <c r="I1697" i="43"/>
  <c r="P1957" i="43"/>
  <c r="F2104" i="44" s="1"/>
  <c r="E1956" i="43"/>
  <c r="M1956" i="43"/>
  <c r="D1956" i="43"/>
  <c r="L1956" i="43"/>
  <c r="K2006" i="43"/>
  <c r="P2071" i="43"/>
  <c r="F2218" i="44" s="1"/>
  <c r="P1876" i="43"/>
  <c r="F2023" i="44" s="1"/>
  <c r="P130" i="43"/>
  <c r="F277" i="44" s="1"/>
  <c r="P769" i="43"/>
  <c r="F916" i="44" s="1"/>
  <c r="O1081" i="43"/>
  <c r="P1605" i="43"/>
  <c r="F1752" i="44" s="1"/>
  <c r="P1972" i="43"/>
  <c r="F2119" i="44" s="1"/>
  <c r="H2006" i="43"/>
  <c r="P838" i="43"/>
  <c r="F985" i="44" s="1"/>
  <c r="I837" i="43"/>
  <c r="H1081" i="43"/>
  <c r="K1531" i="43"/>
  <c r="H1956" i="43"/>
  <c r="P373" i="43"/>
  <c r="F520" i="44" s="1"/>
  <c r="N443" i="43"/>
  <c r="D443" i="43"/>
  <c r="G837" i="43"/>
  <c r="O837" i="43"/>
  <c r="P932" i="43"/>
  <c r="F1079" i="44" s="1"/>
  <c r="P1033" i="43"/>
  <c r="F1180" i="44" s="1"/>
  <c r="P1257" i="43"/>
  <c r="F1404" i="44" s="1"/>
  <c r="P1678" i="43"/>
  <c r="F1825" i="44" s="1"/>
  <c r="P1709" i="43"/>
  <c r="F1856" i="44" s="1"/>
  <c r="P1824" i="43"/>
  <c r="F1971" i="44" s="1"/>
  <c r="P2007" i="43"/>
  <c r="F2154" i="44" s="1"/>
  <c r="P2031" i="43"/>
  <c r="F2178" i="44" s="1"/>
  <c r="P2055" i="43"/>
  <c r="F2202" i="44" s="1"/>
  <c r="M1081" i="43"/>
  <c r="N2" i="43"/>
  <c r="P217" i="43"/>
  <c r="F364" i="44" s="1"/>
  <c r="P395" i="43"/>
  <c r="F542" i="44" s="1"/>
  <c r="P1013" i="43"/>
  <c r="F1160" i="44" s="1"/>
  <c r="P1039" i="43"/>
  <c r="F1186" i="44" s="1"/>
  <c r="P1082" i="43"/>
  <c r="F1229" i="44" s="1"/>
  <c r="G1531" i="43"/>
  <c r="O1531" i="43"/>
  <c r="P1698" i="43"/>
  <c r="F1845" i="44" s="1"/>
  <c r="P149" i="43"/>
  <c r="F296" i="44" s="1"/>
  <c r="P1192" i="43"/>
  <c r="F1339" i="44" s="1"/>
  <c r="F1081" i="43"/>
  <c r="N1081" i="43"/>
  <c r="P1412" i="43"/>
  <c r="F1559" i="44" s="1"/>
  <c r="P1532" i="43"/>
  <c r="F1679" i="44" s="1"/>
  <c r="H1531" i="43"/>
  <c r="F1697" i="43"/>
  <c r="N1697" i="43"/>
  <c r="J2006" i="43"/>
  <c r="P207" i="43"/>
  <c r="F354" i="44" s="1"/>
  <c r="P290" i="43"/>
  <c r="F437" i="44" s="1"/>
  <c r="P866" i="43"/>
  <c r="F1013" i="44" s="1"/>
  <c r="I1081" i="43"/>
  <c r="P1449" i="43"/>
  <c r="F1596" i="44" s="1"/>
  <c r="I1531" i="43"/>
  <c r="G1697" i="43"/>
  <c r="O1697" i="43"/>
  <c r="P1978" i="43"/>
  <c r="F2125" i="44" s="1"/>
  <c r="F2006" i="43"/>
  <c r="N2006" i="43"/>
  <c r="P2081" i="43"/>
  <c r="F2228" i="44" s="1"/>
  <c r="E1081" i="43"/>
  <c r="P587" i="43"/>
  <c r="F734" i="44" s="1"/>
  <c r="K837" i="43"/>
  <c r="K1081" i="43"/>
  <c r="J1081" i="43"/>
  <c r="K1697" i="43"/>
  <c r="E1697" i="43"/>
  <c r="M1697" i="43"/>
  <c r="P1775" i="43"/>
  <c r="F1922" i="44" s="1"/>
  <c r="G2006" i="43"/>
  <c r="O2006" i="43"/>
  <c r="F2" i="43"/>
  <c r="J2" i="43"/>
  <c r="O2" i="43"/>
  <c r="I2" i="43"/>
  <c r="P75" i="43"/>
  <c r="F222" i="44" s="1"/>
  <c r="P1065" i="43"/>
  <c r="F1212" i="44" s="1"/>
  <c r="D1081" i="43"/>
  <c r="L1081" i="43"/>
  <c r="P1247" i="43"/>
  <c r="F1394" i="44" s="1"/>
  <c r="P1330" i="43"/>
  <c r="F1477" i="44" s="1"/>
  <c r="P1931" i="43"/>
  <c r="F2078" i="44" s="1"/>
  <c r="D2006" i="43"/>
  <c r="L2006" i="43"/>
  <c r="P190" i="43"/>
  <c r="F337" i="44" s="1"/>
  <c r="P1914" i="43"/>
  <c r="F2061" i="44" s="1"/>
  <c r="K1956" i="43"/>
  <c r="P2063" i="43"/>
  <c r="F2210" i="44" s="1"/>
  <c r="E2006" i="43"/>
  <c r="M2006" i="43"/>
  <c r="H837" i="43"/>
  <c r="P856" i="43"/>
  <c r="F1003" i="44" s="1"/>
  <c r="E837" i="43"/>
  <c r="M837" i="43"/>
  <c r="J837" i="43"/>
  <c r="F837" i="43"/>
  <c r="N837" i="43"/>
  <c r="P795" i="43"/>
  <c r="F942" i="44" s="1"/>
  <c r="E443" i="43"/>
  <c r="I443" i="43"/>
  <c r="M443" i="43"/>
  <c r="G443" i="43"/>
  <c r="O443" i="43"/>
  <c r="L443" i="43"/>
  <c r="P723" i="43"/>
  <c r="F870" i="44" s="1"/>
  <c r="P687" i="43"/>
  <c r="F834" i="44" s="1"/>
  <c r="J443" i="43"/>
  <c r="P639" i="43"/>
  <c r="F786" i="44" s="1"/>
  <c r="P540" i="43"/>
  <c r="F687" i="44" s="1"/>
  <c r="K443" i="43"/>
  <c r="P491" i="43"/>
  <c r="F638" i="44" s="1"/>
  <c r="H443" i="43"/>
  <c r="P444" i="43"/>
  <c r="F591" i="44" s="1"/>
  <c r="F443" i="43"/>
  <c r="P344" i="43"/>
  <c r="F491" i="44" s="1"/>
  <c r="E148" i="43"/>
  <c r="I148" i="43"/>
  <c r="M148" i="43"/>
  <c r="P332" i="43"/>
  <c r="F479" i="44" s="1"/>
  <c r="J148" i="43"/>
  <c r="D148" i="43"/>
  <c r="H148" i="43"/>
  <c r="L148" i="43"/>
  <c r="F148" i="43"/>
  <c r="N148" i="43"/>
  <c r="K148" i="43"/>
  <c r="G148" i="43"/>
  <c r="O148" i="43"/>
  <c r="P137" i="43"/>
  <c r="F284" i="44" s="1"/>
  <c r="P96" i="43"/>
  <c r="F243" i="44" s="1"/>
  <c r="M2" i="43"/>
  <c r="E2" i="43"/>
  <c r="P39" i="43"/>
  <c r="F186" i="44" s="1"/>
  <c r="K2" i="43"/>
  <c r="P19" i="43"/>
  <c r="F166" i="44" s="1"/>
  <c r="G2" i="43"/>
  <c r="H2" i="43"/>
  <c r="L2" i="43"/>
  <c r="D2" i="43"/>
  <c r="P3" i="43"/>
  <c r="F150" i="44" s="1"/>
  <c r="M262" i="36" l="1"/>
  <c r="M420" i="36"/>
  <c r="P1956" i="43"/>
  <c r="F2103" i="44" s="1"/>
  <c r="N2088" i="43"/>
  <c r="P1531" i="43"/>
  <c r="F1678" i="44" s="1"/>
  <c r="P837" i="43"/>
  <c r="F984" i="44" s="1"/>
  <c r="P2006" i="43"/>
  <c r="F2153" i="44" s="1"/>
  <c r="P148" i="43"/>
  <c r="F295" i="44" s="1"/>
  <c r="O2088" i="43"/>
  <c r="P1697" i="43"/>
  <c r="F1844" i="44" s="1"/>
  <c r="P1081" i="43"/>
  <c r="F1228" i="44" s="1"/>
  <c r="K2088" i="43"/>
  <c r="E2088" i="43"/>
  <c r="J2088" i="43"/>
  <c r="I2088" i="43"/>
  <c r="P443" i="43"/>
  <c r="F590" i="44" s="1"/>
  <c r="F2088" i="43"/>
  <c r="M2088" i="43"/>
  <c r="D2088" i="43"/>
  <c r="L2088" i="43"/>
  <c r="H2088" i="43"/>
  <c r="G2088" i="43"/>
  <c r="P2" i="43"/>
  <c r="F149" i="44" s="1"/>
  <c r="P2088" i="43" l="1"/>
  <c r="F2235" i="44" s="1"/>
  <c r="B53" i="40"/>
  <c r="G429" i="41" l="1"/>
  <c r="F429" i="41"/>
  <c r="O428" i="41"/>
  <c r="O427" i="41"/>
  <c r="O426" i="41"/>
  <c r="O425" i="41"/>
  <c r="O424" i="41"/>
  <c r="O423" i="41"/>
  <c r="O422" i="41"/>
  <c r="O421" i="41"/>
  <c r="O420" i="41"/>
  <c r="O419" i="41"/>
  <c r="O418" i="41"/>
  <c r="O417" i="41"/>
  <c r="O416" i="41"/>
  <c r="O415" i="41"/>
  <c r="O414" i="41"/>
  <c r="O413" i="41"/>
  <c r="O412" i="41"/>
  <c r="O411" i="41"/>
  <c r="O410" i="41"/>
  <c r="O409" i="41"/>
  <c r="O408" i="41"/>
  <c r="O407" i="41"/>
  <c r="O406" i="41"/>
  <c r="O405" i="41"/>
  <c r="O404" i="41"/>
  <c r="O403" i="41"/>
  <c r="O402" i="41"/>
  <c r="O401" i="41"/>
  <c r="O400" i="41"/>
  <c r="O399" i="41"/>
  <c r="O398" i="41"/>
  <c r="O397" i="41"/>
  <c r="O396" i="41"/>
  <c r="O395" i="41"/>
  <c r="O394" i="41"/>
  <c r="O393" i="41"/>
  <c r="O392" i="41"/>
  <c r="O391" i="41"/>
  <c r="O390" i="41"/>
  <c r="O389" i="41"/>
  <c r="O388" i="41"/>
  <c r="O387" i="41"/>
  <c r="O386" i="41"/>
  <c r="O385" i="41"/>
  <c r="O384" i="41"/>
  <c r="O383" i="41"/>
  <c r="O382" i="41"/>
  <c r="O381" i="41"/>
  <c r="O380" i="41"/>
  <c r="O379" i="41"/>
  <c r="O378" i="41"/>
  <c r="O377" i="41"/>
  <c r="O376" i="41"/>
  <c r="O375" i="41"/>
  <c r="O374" i="41"/>
  <c r="O373" i="41"/>
  <c r="O372" i="41"/>
  <c r="O371" i="41"/>
  <c r="O370" i="41"/>
  <c r="O369" i="41"/>
  <c r="O368" i="41"/>
  <c r="O367" i="41"/>
  <c r="O366" i="41"/>
  <c r="O365" i="41"/>
  <c r="O364" i="41"/>
  <c r="O363" i="41"/>
  <c r="O362" i="41"/>
  <c r="O361" i="41"/>
  <c r="O360" i="41"/>
  <c r="O359" i="41"/>
  <c r="O358" i="41"/>
  <c r="O357" i="41"/>
  <c r="O356" i="41"/>
  <c r="O355" i="41"/>
  <c r="O354" i="41"/>
  <c r="O353" i="41"/>
  <c r="O352" i="41"/>
  <c r="O351" i="41"/>
  <c r="O350" i="41"/>
  <c r="O349" i="41"/>
  <c r="O348" i="41"/>
  <c r="O347" i="41"/>
  <c r="O346" i="41"/>
  <c r="O345" i="41"/>
  <c r="O344" i="41"/>
  <c r="O343" i="41"/>
  <c r="O342" i="41"/>
  <c r="O341" i="41"/>
  <c r="O340" i="41"/>
  <c r="O339" i="41"/>
  <c r="O338" i="41"/>
  <c r="O337" i="41"/>
  <c r="O336" i="41"/>
  <c r="O335" i="41"/>
  <c r="O334" i="41"/>
  <c r="O333" i="41"/>
  <c r="O332" i="41"/>
  <c r="O331" i="41"/>
  <c r="O330" i="41"/>
  <c r="O329" i="41"/>
  <c r="O328" i="41"/>
  <c r="O327" i="41"/>
  <c r="O326" i="41"/>
  <c r="O325" i="41"/>
  <c r="O324" i="41"/>
  <c r="O323" i="41"/>
  <c r="O322" i="41"/>
  <c r="O321" i="41"/>
  <c r="O320" i="41"/>
  <c r="O319" i="41"/>
  <c r="O318" i="41"/>
  <c r="O317" i="41"/>
  <c r="O316" i="41"/>
  <c r="O315" i="41"/>
  <c r="O314" i="41"/>
  <c r="O313" i="41"/>
  <c r="O312" i="41"/>
  <c r="O311" i="41"/>
  <c r="O310" i="41"/>
  <c r="O309" i="41"/>
  <c r="O308" i="41"/>
  <c r="O307" i="41"/>
  <c r="O306" i="41"/>
  <c r="O305" i="41"/>
  <c r="O304" i="41"/>
  <c r="O303" i="41"/>
  <c r="O302" i="41"/>
  <c r="O301" i="41"/>
  <c r="O300" i="41"/>
  <c r="O299" i="41"/>
  <c r="O298" i="41"/>
  <c r="O297" i="41"/>
  <c r="O296" i="41"/>
  <c r="O295" i="41"/>
  <c r="O294" i="41"/>
  <c r="O293" i="41"/>
  <c r="O292" i="41"/>
  <c r="O291" i="41"/>
  <c r="O290" i="41"/>
  <c r="O289" i="41"/>
  <c r="O288" i="41"/>
  <c r="O287" i="41"/>
  <c r="O286" i="41"/>
  <c r="O285" i="41"/>
  <c r="O284" i="41"/>
  <c r="O283" i="41"/>
  <c r="O282" i="41"/>
  <c r="O281" i="41"/>
  <c r="O280" i="41"/>
  <c r="O279" i="41"/>
  <c r="O278" i="41"/>
  <c r="O277" i="41"/>
  <c r="O276" i="41"/>
  <c r="O275" i="41"/>
  <c r="O274" i="41"/>
  <c r="O273" i="41"/>
  <c r="O272" i="41"/>
  <c r="O271" i="41"/>
  <c r="O270" i="41"/>
  <c r="O269" i="41"/>
  <c r="O268" i="41"/>
  <c r="O267" i="41"/>
  <c r="O266" i="41"/>
  <c r="O265" i="41"/>
  <c r="O264" i="41"/>
  <c r="O263" i="41"/>
  <c r="O262" i="41"/>
  <c r="O261" i="41"/>
  <c r="O260" i="41"/>
  <c r="O259" i="41"/>
  <c r="O258" i="41"/>
  <c r="O257" i="41"/>
  <c r="O256" i="41"/>
  <c r="O255" i="41"/>
  <c r="O254" i="41"/>
  <c r="O253" i="41"/>
  <c r="O252" i="41"/>
  <c r="O251" i="41"/>
  <c r="O250" i="41"/>
  <c r="O249" i="41"/>
  <c r="O248" i="41"/>
  <c r="O247" i="41"/>
  <c r="O246" i="41"/>
  <c r="O245" i="41"/>
  <c r="O244" i="41"/>
  <c r="O243" i="41"/>
  <c r="O242" i="41"/>
  <c r="O241" i="41"/>
  <c r="O240" i="41"/>
  <c r="O239" i="41"/>
  <c r="O238" i="41"/>
  <c r="O237" i="41"/>
  <c r="O236" i="41"/>
  <c r="O235" i="41"/>
  <c r="O234" i="41"/>
  <c r="O233" i="41"/>
  <c r="O232" i="41"/>
  <c r="O231" i="41"/>
  <c r="O230" i="41"/>
  <c r="O229" i="41"/>
  <c r="O228" i="41"/>
  <c r="O227" i="41"/>
  <c r="O226" i="41"/>
  <c r="O225" i="41"/>
  <c r="O224" i="41"/>
  <c r="O223" i="41"/>
  <c r="O222" i="41"/>
  <c r="O221" i="41"/>
  <c r="O220" i="41"/>
  <c r="O219" i="41"/>
  <c r="O218" i="41"/>
  <c r="O217" i="41"/>
  <c r="O216" i="41"/>
  <c r="O215" i="41"/>
  <c r="O214" i="41"/>
  <c r="O213" i="41"/>
  <c r="O212" i="41"/>
  <c r="O211" i="41"/>
  <c r="O210" i="41"/>
  <c r="O209" i="41"/>
  <c r="O208" i="41"/>
  <c r="O207" i="41"/>
  <c r="O206" i="41"/>
  <c r="O205" i="41"/>
  <c r="O204" i="41"/>
  <c r="O203" i="41"/>
  <c r="O202" i="41"/>
  <c r="O201" i="41"/>
  <c r="O200" i="41"/>
  <c r="O199" i="41"/>
  <c r="O198" i="41"/>
  <c r="O197" i="41"/>
  <c r="O196" i="41"/>
  <c r="O195" i="41"/>
  <c r="O194" i="41"/>
  <c r="O193" i="41"/>
  <c r="O192" i="41"/>
  <c r="O191" i="41"/>
  <c r="O190" i="41"/>
  <c r="O189" i="41"/>
  <c r="O188" i="41"/>
  <c r="O187" i="41"/>
  <c r="O186" i="41"/>
  <c r="O185" i="41"/>
  <c r="O184" i="41"/>
  <c r="O183" i="41"/>
  <c r="O182" i="41"/>
  <c r="O181" i="41"/>
  <c r="O180" i="41"/>
  <c r="O179" i="41"/>
  <c r="O178" i="41"/>
  <c r="O177" i="41"/>
  <c r="O176" i="41"/>
  <c r="O175" i="41"/>
  <c r="O174" i="41"/>
  <c r="O173" i="41"/>
  <c r="O172" i="41"/>
  <c r="O171" i="41"/>
  <c r="O170" i="41"/>
  <c r="O169" i="41"/>
  <c r="O168" i="41"/>
  <c r="O167" i="41"/>
  <c r="O166" i="41"/>
  <c r="O165" i="41"/>
  <c r="O164" i="41"/>
  <c r="O163" i="41"/>
  <c r="O162" i="41"/>
  <c r="O161" i="41"/>
  <c r="O160" i="41"/>
  <c r="O159" i="41"/>
  <c r="O158" i="41"/>
  <c r="O157" i="41"/>
  <c r="O156" i="41"/>
  <c r="O155" i="41"/>
  <c r="O154" i="41"/>
  <c r="O153" i="41"/>
  <c r="O152" i="41"/>
  <c r="O151" i="41"/>
  <c r="O150" i="41"/>
  <c r="O149" i="41"/>
  <c r="O148" i="41"/>
  <c r="O147" i="41"/>
  <c r="O146" i="41"/>
  <c r="O145" i="41"/>
  <c r="O144" i="41"/>
  <c r="O143" i="41"/>
  <c r="O142" i="41"/>
  <c r="O141" i="41"/>
  <c r="O140" i="41"/>
  <c r="O139" i="41"/>
  <c r="O138" i="41"/>
  <c r="O137" i="41"/>
  <c r="O136" i="41"/>
  <c r="O135" i="41"/>
  <c r="O134" i="41"/>
  <c r="O133" i="41"/>
  <c r="O132" i="41"/>
  <c r="O131" i="41"/>
  <c r="O130" i="41"/>
  <c r="O129" i="41"/>
  <c r="O128" i="41"/>
  <c r="O127" i="41"/>
  <c r="O126" i="41"/>
  <c r="O125" i="41"/>
  <c r="O124" i="41"/>
  <c r="O123" i="41"/>
  <c r="O122" i="41"/>
  <c r="O121" i="41"/>
  <c r="O120" i="41"/>
  <c r="O119" i="41"/>
  <c r="O118" i="41"/>
  <c r="O117" i="41"/>
  <c r="O116" i="41"/>
  <c r="O115" i="41"/>
  <c r="O114" i="41"/>
  <c r="O113" i="41"/>
  <c r="O112" i="41"/>
  <c r="O111" i="41"/>
  <c r="O110" i="41"/>
  <c r="O109" i="41"/>
  <c r="O108" i="41"/>
  <c r="O107" i="41"/>
  <c r="O106" i="41"/>
  <c r="O105" i="41"/>
  <c r="O104" i="41"/>
  <c r="O103" i="41"/>
  <c r="O102" i="41"/>
  <c r="O101" i="41"/>
  <c r="O100" i="41"/>
  <c r="O99" i="41"/>
  <c r="O98" i="41"/>
  <c r="O97" i="41"/>
  <c r="O96" i="41"/>
  <c r="O95" i="41"/>
  <c r="O94" i="41"/>
  <c r="O93" i="41"/>
  <c r="O92" i="41"/>
  <c r="O91" i="41"/>
  <c r="O90" i="41"/>
  <c r="O89" i="41"/>
  <c r="O88" i="41"/>
  <c r="O87" i="41"/>
  <c r="O86" i="41"/>
  <c r="O85" i="41"/>
  <c r="O84" i="41"/>
  <c r="O83" i="41"/>
  <c r="O82" i="41"/>
  <c r="O81" i="41"/>
  <c r="O80" i="41"/>
  <c r="O79" i="41"/>
  <c r="O78" i="41"/>
  <c r="O77" i="41"/>
  <c r="O76" i="41"/>
  <c r="O75" i="41"/>
  <c r="O74" i="41"/>
  <c r="O73" i="41"/>
  <c r="O72" i="41"/>
  <c r="O71" i="41"/>
  <c r="O70" i="41"/>
  <c r="O69" i="41"/>
  <c r="O68" i="41"/>
  <c r="O67" i="41"/>
  <c r="O66" i="41"/>
  <c r="O65" i="41"/>
  <c r="O64" i="41"/>
  <c r="O63" i="41"/>
  <c r="O62" i="41"/>
  <c r="O61" i="41"/>
  <c r="O60" i="41"/>
  <c r="O59" i="41"/>
  <c r="O58" i="41"/>
  <c r="O57" i="41"/>
  <c r="O56" i="41"/>
  <c r="O55" i="41"/>
  <c r="O54" i="41"/>
  <c r="O53" i="41"/>
  <c r="O52" i="41"/>
  <c r="O51" i="41"/>
  <c r="O50" i="41"/>
  <c r="O49" i="41"/>
  <c r="O48" i="41"/>
  <c r="O47" i="41"/>
  <c r="O46" i="41"/>
  <c r="O45" i="41"/>
  <c r="O44" i="41"/>
  <c r="O43" i="41"/>
  <c r="O42" i="41"/>
  <c r="O41" i="41"/>
  <c r="O40" i="41"/>
  <c r="O39" i="41"/>
  <c r="O38" i="41"/>
  <c r="O37" i="41"/>
  <c r="O36" i="41"/>
  <c r="O35" i="41"/>
  <c r="O34" i="41"/>
  <c r="O33" i="41"/>
  <c r="O32" i="41"/>
  <c r="O31" i="41"/>
  <c r="O30" i="41"/>
  <c r="O29" i="41"/>
  <c r="O28" i="41"/>
  <c r="O27" i="41"/>
  <c r="O26" i="41"/>
  <c r="O25" i="41"/>
  <c r="O24" i="41"/>
  <c r="O23" i="41"/>
  <c r="O22" i="41"/>
  <c r="O21" i="41"/>
  <c r="O20" i="41"/>
  <c r="O19" i="41"/>
  <c r="O18" i="41"/>
  <c r="O17" i="41"/>
  <c r="O16" i="41"/>
  <c r="O15" i="41"/>
  <c r="O14" i="41"/>
  <c r="O13" i="41"/>
  <c r="O12" i="41"/>
  <c r="O11" i="41"/>
  <c r="O10" i="41"/>
  <c r="O9" i="41"/>
  <c r="O8" i="41"/>
  <c r="O7" i="41"/>
  <c r="O6" i="41"/>
  <c r="O5" i="41"/>
  <c r="O4" i="41"/>
  <c r="O3" i="41"/>
  <c r="C144" i="38"/>
  <c r="F2377" i="44" s="1"/>
  <c r="C139" i="38"/>
  <c r="F2372" i="44" s="1"/>
  <c r="C135" i="38"/>
  <c r="F2368" i="44" s="1"/>
  <c r="C132" i="38"/>
  <c r="F2365" i="44" s="1"/>
  <c r="C127" i="38"/>
  <c r="F2360" i="44" s="1"/>
  <c r="C122" i="38"/>
  <c r="F2355" i="44" s="1"/>
  <c r="C119" i="38"/>
  <c r="F2352" i="44" s="1"/>
  <c r="C117" i="38"/>
  <c r="F2350" i="44" s="1"/>
  <c r="C110" i="38"/>
  <c r="F2343" i="44" s="1"/>
  <c r="C106" i="38"/>
  <c r="F2339" i="44" s="1"/>
  <c r="C99" i="38"/>
  <c r="F2332" i="44" s="1"/>
  <c r="C92" i="38"/>
  <c r="F2325" i="44" s="1"/>
  <c r="C89" i="38"/>
  <c r="F2322" i="44" s="1"/>
  <c r="C86" i="38"/>
  <c r="F2319" i="44" s="1"/>
  <c r="C76" i="38"/>
  <c r="F2309" i="44" s="1"/>
  <c r="C69" i="38"/>
  <c r="F2302" i="44" s="1"/>
  <c r="C64" i="38"/>
  <c r="F2297" i="44" s="1"/>
  <c r="C58" i="38"/>
  <c r="F2291" i="44" s="1"/>
  <c r="C50" i="38"/>
  <c r="F2283" i="44" s="1"/>
  <c r="C43" i="38"/>
  <c r="F2276" i="44" s="1"/>
  <c r="C36" i="38"/>
  <c r="F2269" i="44" s="1"/>
  <c r="C31" i="38"/>
  <c r="F2264" i="44" s="1"/>
  <c r="C27" i="38"/>
  <c r="F2260" i="44" s="1"/>
  <c r="C24" i="38"/>
  <c r="F2257" i="44" s="1"/>
  <c r="C22" i="38"/>
  <c r="F2255" i="44" s="1"/>
  <c r="C12" i="38"/>
  <c r="F2245" i="44" s="1"/>
  <c r="C7" i="38"/>
  <c r="F2240" i="44" s="1"/>
  <c r="C4" i="38"/>
  <c r="F2237" i="44" s="1"/>
  <c r="M428" i="36"/>
  <c r="M427" i="36" s="1"/>
  <c r="L427" i="36"/>
  <c r="K427" i="36"/>
  <c r="J427" i="36"/>
  <c r="I427" i="36"/>
  <c r="H427" i="36"/>
  <c r="G427" i="36"/>
  <c r="F427" i="36"/>
  <c r="E427" i="36"/>
  <c r="D427" i="36"/>
  <c r="C427" i="36"/>
  <c r="M426" i="36"/>
  <c r="M425" i="36"/>
  <c r="L424" i="36"/>
  <c r="K424" i="36"/>
  <c r="J424" i="36"/>
  <c r="I424" i="36"/>
  <c r="H424" i="36"/>
  <c r="G424" i="36"/>
  <c r="F424" i="36"/>
  <c r="E424" i="36"/>
  <c r="D424" i="36"/>
  <c r="C424" i="36"/>
  <c r="M423" i="36"/>
  <c r="M422" i="36" s="1"/>
  <c r="L422" i="36"/>
  <c r="K422" i="36"/>
  <c r="J422" i="36"/>
  <c r="I422" i="36"/>
  <c r="H422" i="36"/>
  <c r="G422" i="36"/>
  <c r="F422" i="36"/>
  <c r="E422" i="36"/>
  <c r="D422" i="36"/>
  <c r="C422" i="36"/>
  <c r="M421" i="36"/>
  <c r="M419" i="36" s="1"/>
  <c r="L419" i="36"/>
  <c r="K419" i="36"/>
  <c r="J419" i="36"/>
  <c r="I419" i="36"/>
  <c r="H419" i="36"/>
  <c r="G419" i="36"/>
  <c r="F419" i="36"/>
  <c r="E419" i="36"/>
  <c r="D419" i="36"/>
  <c r="C419" i="36"/>
  <c r="M418" i="36"/>
  <c r="M417" i="36"/>
  <c r="L416" i="36"/>
  <c r="K416" i="36"/>
  <c r="J416" i="36"/>
  <c r="I416" i="36"/>
  <c r="H416" i="36"/>
  <c r="G416" i="36"/>
  <c r="F416" i="36"/>
  <c r="E416" i="36"/>
  <c r="D416" i="36"/>
  <c r="C416" i="36"/>
  <c r="M415" i="36"/>
  <c r="M414" i="36"/>
  <c r="M413" i="36"/>
  <c r="M412" i="36"/>
  <c r="M411" i="36"/>
  <c r="M410" i="36"/>
  <c r="M409" i="36"/>
  <c r="M408" i="36"/>
  <c r="L407" i="36"/>
  <c r="K407" i="36"/>
  <c r="J407" i="36"/>
  <c r="I407" i="36"/>
  <c r="H407" i="36"/>
  <c r="G407" i="36"/>
  <c r="F407" i="36"/>
  <c r="E407" i="36"/>
  <c r="D407" i="36"/>
  <c r="C407" i="36"/>
  <c r="M406" i="36"/>
  <c r="M405" i="36"/>
  <c r="M404" i="36"/>
  <c r="M403" i="36"/>
  <c r="M402" i="36"/>
  <c r="M401" i="36"/>
  <c r="M400" i="36"/>
  <c r="M399" i="36"/>
  <c r="L398" i="36"/>
  <c r="K398" i="36"/>
  <c r="J398" i="36"/>
  <c r="I398" i="36"/>
  <c r="H398" i="36"/>
  <c r="G398" i="36"/>
  <c r="F398" i="36"/>
  <c r="E398" i="36"/>
  <c r="D398" i="36"/>
  <c r="C398" i="36"/>
  <c r="M396" i="36"/>
  <c r="M395" i="36"/>
  <c r="M394" i="36"/>
  <c r="L393" i="36"/>
  <c r="K393" i="36"/>
  <c r="J393" i="36"/>
  <c r="I393" i="36"/>
  <c r="H393" i="36"/>
  <c r="G393" i="36"/>
  <c r="F393" i="36"/>
  <c r="E393" i="36"/>
  <c r="D393" i="36"/>
  <c r="C393" i="36"/>
  <c r="M392" i="36"/>
  <c r="M391" i="36"/>
  <c r="M390" i="36"/>
  <c r="M389" i="36"/>
  <c r="M388" i="36"/>
  <c r="L387" i="36"/>
  <c r="K387" i="36"/>
  <c r="J387" i="36"/>
  <c r="I387" i="36"/>
  <c r="H387" i="36"/>
  <c r="G387" i="36"/>
  <c r="F387" i="36"/>
  <c r="E387" i="36"/>
  <c r="D387" i="36"/>
  <c r="C387" i="36"/>
  <c r="M386" i="36"/>
  <c r="M385" i="36"/>
  <c r="M384" i="36"/>
  <c r="M383" i="36"/>
  <c r="M382" i="36"/>
  <c r="M381" i="36"/>
  <c r="L380" i="36"/>
  <c r="K380" i="36"/>
  <c r="J380" i="36"/>
  <c r="I380" i="36"/>
  <c r="H380" i="36"/>
  <c r="G380" i="36"/>
  <c r="F380" i="36"/>
  <c r="E380" i="36"/>
  <c r="D380" i="36"/>
  <c r="C380" i="36"/>
  <c r="M378" i="36"/>
  <c r="M377" i="36"/>
  <c r="M376" i="36"/>
  <c r="L375" i="36"/>
  <c r="K375" i="36"/>
  <c r="J375" i="36"/>
  <c r="I375" i="36"/>
  <c r="H375" i="36"/>
  <c r="G375" i="36"/>
  <c r="F375" i="36"/>
  <c r="E375" i="36"/>
  <c r="D375" i="36"/>
  <c r="C375" i="36"/>
  <c r="M374" i="36"/>
  <c r="M373" i="36"/>
  <c r="L372" i="36"/>
  <c r="K372" i="36"/>
  <c r="J372" i="36"/>
  <c r="I372" i="36"/>
  <c r="H372" i="36"/>
  <c r="G372" i="36"/>
  <c r="F372" i="36"/>
  <c r="E372" i="36"/>
  <c r="D372" i="36"/>
  <c r="C372" i="36"/>
  <c r="M371" i="36"/>
  <c r="M370" i="36"/>
  <c r="M369" i="36"/>
  <c r="M368" i="36"/>
  <c r="M367" i="36"/>
  <c r="M366" i="36"/>
  <c r="M365" i="36"/>
  <c r="M364" i="36"/>
  <c r="M363" i="36"/>
  <c r="L362" i="36"/>
  <c r="K362" i="36"/>
  <c r="J362" i="36"/>
  <c r="I362" i="36"/>
  <c r="H362" i="36"/>
  <c r="G362" i="36"/>
  <c r="F362" i="36"/>
  <c r="E362" i="36"/>
  <c r="D362" i="36"/>
  <c r="C362" i="36"/>
  <c r="M361" i="36"/>
  <c r="M360" i="36"/>
  <c r="M359" i="36"/>
  <c r="M358" i="36"/>
  <c r="M357" i="36"/>
  <c r="M356" i="36"/>
  <c r="M355" i="36"/>
  <c r="M354" i="36"/>
  <c r="M353" i="36"/>
  <c r="L352" i="36"/>
  <c r="K352" i="36"/>
  <c r="J352" i="36"/>
  <c r="I352" i="36"/>
  <c r="H352" i="36"/>
  <c r="G352" i="36"/>
  <c r="F352" i="36"/>
  <c r="E352" i="36"/>
  <c r="D352" i="36"/>
  <c r="C352" i="36"/>
  <c r="M351" i="36"/>
  <c r="M350" i="36"/>
  <c r="M349" i="36"/>
  <c r="M348" i="36"/>
  <c r="M347" i="36"/>
  <c r="M346" i="36"/>
  <c r="L345" i="36"/>
  <c r="K345" i="36"/>
  <c r="J345" i="36"/>
  <c r="I345" i="36"/>
  <c r="H345" i="36"/>
  <c r="G345" i="36"/>
  <c r="F345" i="36"/>
  <c r="E345" i="36"/>
  <c r="D345" i="36"/>
  <c r="C345" i="36"/>
  <c r="M344" i="36"/>
  <c r="M343" i="36"/>
  <c r="M342" i="36"/>
  <c r="M341" i="36"/>
  <c r="M340" i="36"/>
  <c r="M339" i="36"/>
  <c r="M338" i="36"/>
  <c r="M337" i="36"/>
  <c r="M336" i="36"/>
  <c r="L335" i="36"/>
  <c r="K335" i="36"/>
  <c r="J335" i="36"/>
  <c r="I335" i="36"/>
  <c r="H335" i="36"/>
  <c r="G335" i="36"/>
  <c r="F335" i="36"/>
  <c r="E335" i="36"/>
  <c r="D335" i="36"/>
  <c r="C335" i="36"/>
  <c r="M334" i="36"/>
  <c r="M333" i="36"/>
  <c r="L332" i="36"/>
  <c r="K332" i="36"/>
  <c r="J332" i="36"/>
  <c r="I332" i="36"/>
  <c r="H332" i="36"/>
  <c r="G332" i="36"/>
  <c r="F332" i="36"/>
  <c r="E332" i="36"/>
  <c r="D332" i="36"/>
  <c r="C332" i="36"/>
  <c r="M330" i="36"/>
  <c r="M329" i="36"/>
  <c r="L328" i="36"/>
  <c r="K328" i="36"/>
  <c r="J328" i="36"/>
  <c r="I328" i="36"/>
  <c r="H328" i="36"/>
  <c r="G328" i="36"/>
  <c r="F328" i="36"/>
  <c r="E328" i="36"/>
  <c r="D328" i="36"/>
  <c r="C328" i="36"/>
  <c r="M327" i="36"/>
  <c r="M326" i="36"/>
  <c r="M325" i="36"/>
  <c r="M324" i="36"/>
  <c r="M323" i="36"/>
  <c r="M322" i="36"/>
  <c r="M321" i="36"/>
  <c r="M320" i="36"/>
  <c r="L319" i="36"/>
  <c r="K319" i="36"/>
  <c r="J319" i="36"/>
  <c r="I319" i="36"/>
  <c r="H319" i="36"/>
  <c r="G319" i="36"/>
  <c r="F319" i="36"/>
  <c r="E319" i="36"/>
  <c r="D319" i="36"/>
  <c r="C319" i="36"/>
  <c r="M318" i="36"/>
  <c r="M317" i="36"/>
  <c r="M316" i="36"/>
  <c r="M315" i="36"/>
  <c r="M314" i="36"/>
  <c r="M313" i="36"/>
  <c r="M312" i="36"/>
  <c r="M311" i="36"/>
  <c r="L310" i="36"/>
  <c r="K310" i="36"/>
  <c r="J310" i="36"/>
  <c r="I310" i="36"/>
  <c r="H310" i="36"/>
  <c r="G310" i="36"/>
  <c r="F310" i="36"/>
  <c r="E310" i="36"/>
  <c r="D310" i="36"/>
  <c r="C310" i="36"/>
  <c r="M308" i="36"/>
  <c r="M307" i="36"/>
  <c r="M306" i="36"/>
  <c r="M305" i="36"/>
  <c r="M304" i="36"/>
  <c r="M303" i="36"/>
  <c r="M302" i="36"/>
  <c r="M301" i="36"/>
  <c r="M300" i="36"/>
  <c r="L299" i="36"/>
  <c r="K299" i="36"/>
  <c r="J299" i="36"/>
  <c r="I299" i="36"/>
  <c r="H299" i="36"/>
  <c r="G299" i="36"/>
  <c r="F299" i="36"/>
  <c r="E299" i="36"/>
  <c r="D299" i="36"/>
  <c r="C299" i="36"/>
  <c r="M298" i="36"/>
  <c r="M297" i="36"/>
  <c r="M296" i="36"/>
  <c r="M295" i="36"/>
  <c r="L294" i="36"/>
  <c r="K294" i="36"/>
  <c r="J294" i="36"/>
  <c r="I294" i="36"/>
  <c r="H294" i="36"/>
  <c r="G294" i="36"/>
  <c r="F294" i="36"/>
  <c r="E294" i="36"/>
  <c r="D294" i="36"/>
  <c r="C294" i="36"/>
  <c r="M293" i="36"/>
  <c r="M292" i="36"/>
  <c r="M291" i="36"/>
  <c r="M290" i="36"/>
  <c r="M289" i="36"/>
  <c r="M288" i="36"/>
  <c r="M287" i="36"/>
  <c r="M286" i="36"/>
  <c r="M285" i="36"/>
  <c r="L284" i="36"/>
  <c r="K284" i="36"/>
  <c r="J284" i="36"/>
  <c r="I284" i="36"/>
  <c r="H284" i="36"/>
  <c r="G284" i="36"/>
  <c r="F284" i="36"/>
  <c r="E284" i="36"/>
  <c r="D284" i="36"/>
  <c r="C284" i="36"/>
  <c r="M283" i="36"/>
  <c r="M282" i="36"/>
  <c r="M281" i="36"/>
  <c r="M280" i="36"/>
  <c r="M279" i="36"/>
  <c r="M278" i="36"/>
  <c r="M277" i="36"/>
  <c r="M276" i="36"/>
  <c r="L275" i="36"/>
  <c r="K275" i="36"/>
  <c r="J275" i="36"/>
  <c r="I275" i="36"/>
  <c r="H275" i="36"/>
  <c r="G275" i="36"/>
  <c r="F275" i="36"/>
  <c r="E275" i="36"/>
  <c r="D275" i="36"/>
  <c r="C275" i="36"/>
  <c r="M274" i="36"/>
  <c r="M273" i="36" s="1"/>
  <c r="L273" i="36"/>
  <c r="K273" i="36"/>
  <c r="J273" i="36"/>
  <c r="I273" i="36"/>
  <c r="H273" i="36"/>
  <c r="G273" i="36"/>
  <c r="F273" i="36"/>
  <c r="E273" i="36"/>
  <c r="D273" i="36"/>
  <c r="C273" i="36"/>
  <c r="M272" i="36"/>
  <c r="M271" i="36"/>
  <c r="M270" i="36"/>
  <c r="M269" i="36"/>
  <c r="M268" i="36"/>
  <c r="M267" i="36"/>
  <c r="L266" i="36"/>
  <c r="K266" i="36"/>
  <c r="J266" i="36"/>
  <c r="I266" i="36"/>
  <c r="H266" i="36"/>
  <c r="G266" i="36"/>
  <c r="F266" i="36"/>
  <c r="E266" i="36"/>
  <c r="D266" i="36"/>
  <c r="C266" i="36"/>
  <c r="M265" i="36"/>
  <c r="M264" i="36"/>
  <c r="L263" i="36"/>
  <c r="K263" i="36"/>
  <c r="J263" i="36"/>
  <c r="I263" i="36"/>
  <c r="H263" i="36"/>
  <c r="G263" i="36"/>
  <c r="F263" i="36"/>
  <c r="E263" i="36"/>
  <c r="D263" i="36"/>
  <c r="C263" i="36"/>
  <c r="M261" i="36"/>
  <c r="M260" i="36"/>
  <c r="M259" i="36"/>
  <c r="L258" i="36"/>
  <c r="K258" i="36"/>
  <c r="J258" i="36"/>
  <c r="I258" i="36"/>
  <c r="H258" i="36"/>
  <c r="G258" i="36"/>
  <c r="F258" i="36"/>
  <c r="E258" i="36"/>
  <c r="D258" i="36"/>
  <c r="C258" i="36"/>
  <c r="M257" i="36"/>
  <c r="M256" i="36"/>
  <c r="M255" i="36"/>
  <c r="M254" i="36"/>
  <c r="M253" i="36"/>
  <c r="M252" i="36"/>
  <c r="L251" i="36"/>
  <c r="K251" i="36"/>
  <c r="J251" i="36"/>
  <c r="I251" i="36"/>
  <c r="H251" i="36"/>
  <c r="G251" i="36"/>
  <c r="F251" i="36"/>
  <c r="E251" i="36"/>
  <c r="D251" i="36"/>
  <c r="C251" i="36"/>
  <c r="M249" i="36"/>
  <c r="M248" i="36"/>
  <c r="M247" i="36"/>
  <c r="L246" i="36"/>
  <c r="K246" i="36"/>
  <c r="J246" i="36"/>
  <c r="I246" i="36"/>
  <c r="H246" i="36"/>
  <c r="G246" i="36"/>
  <c r="F246" i="36"/>
  <c r="E246" i="36"/>
  <c r="D246" i="36"/>
  <c r="C246" i="36"/>
  <c r="M245" i="36"/>
  <c r="M244" i="36"/>
  <c r="M243" i="36"/>
  <c r="M242" i="36"/>
  <c r="M241" i="36"/>
  <c r="L240" i="36"/>
  <c r="K240" i="36"/>
  <c r="J240" i="36"/>
  <c r="I240" i="36"/>
  <c r="H240" i="36"/>
  <c r="G240" i="36"/>
  <c r="F240" i="36"/>
  <c r="E240" i="36"/>
  <c r="D240" i="36"/>
  <c r="C240" i="36"/>
  <c r="M239" i="36"/>
  <c r="M238" i="36" s="1"/>
  <c r="L238" i="36"/>
  <c r="K238" i="36"/>
  <c r="J238" i="36"/>
  <c r="I238" i="36"/>
  <c r="H238" i="36"/>
  <c r="G238" i="36"/>
  <c r="F238" i="36"/>
  <c r="E238" i="36"/>
  <c r="D238" i="36"/>
  <c r="C238" i="36"/>
  <c r="M237" i="36"/>
  <c r="M236" i="36"/>
  <c r="M235" i="36"/>
  <c r="M234" i="36"/>
  <c r="M233" i="36"/>
  <c r="M232" i="36"/>
  <c r="M231" i="36"/>
  <c r="L230" i="36"/>
  <c r="K230" i="36"/>
  <c r="J230" i="36"/>
  <c r="I230" i="36"/>
  <c r="H230" i="36"/>
  <c r="G230" i="36"/>
  <c r="F230" i="36"/>
  <c r="E230" i="36"/>
  <c r="D230" i="36"/>
  <c r="C230" i="36"/>
  <c r="M229" i="36"/>
  <c r="M228" i="36"/>
  <c r="M227" i="36"/>
  <c r="L226" i="36"/>
  <c r="K226" i="36"/>
  <c r="K6" i="37" s="1"/>
  <c r="J226" i="36"/>
  <c r="J6" i="37" s="1"/>
  <c r="I226" i="36"/>
  <c r="I6" i="37" s="1"/>
  <c r="H226" i="36"/>
  <c r="G226" i="36"/>
  <c r="G6" i="37" s="1"/>
  <c r="F226" i="36"/>
  <c r="F6" i="37" s="1"/>
  <c r="E226" i="36"/>
  <c r="E6" i="37" s="1"/>
  <c r="D226" i="36"/>
  <c r="C226" i="36"/>
  <c r="C6" i="37" s="1"/>
  <c r="M225" i="36"/>
  <c r="M224" i="36"/>
  <c r="M223" i="36"/>
  <c r="M222" i="36"/>
  <c r="M221" i="36"/>
  <c r="M220" i="36"/>
  <c r="M219" i="36"/>
  <c r="M218" i="36"/>
  <c r="L217" i="36"/>
  <c r="K217" i="36"/>
  <c r="J217" i="36"/>
  <c r="I217" i="36"/>
  <c r="H217" i="36"/>
  <c r="G217" i="36"/>
  <c r="F217" i="36"/>
  <c r="E217" i="36"/>
  <c r="D217" i="36"/>
  <c r="C217" i="36"/>
  <c r="M216" i="36"/>
  <c r="M215" i="36"/>
  <c r="M214" i="36"/>
  <c r="M213" i="36"/>
  <c r="M212" i="36"/>
  <c r="M211" i="36"/>
  <c r="M210" i="36"/>
  <c r="M209" i="36"/>
  <c r="M208" i="36"/>
  <c r="L207" i="36"/>
  <c r="K207" i="36"/>
  <c r="J207" i="36"/>
  <c r="I207" i="36"/>
  <c r="H207" i="36"/>
  <c r="G207" i="36"/>
  <c r="F207" i="36"/>
  <c r="E207" i="36"/>
  <c r="D207" i="36"/>
  <c r="C207" i="36"/>
  <c r="M206" i="36"/>
  <c r="M205" i="36"/>
  <c r="M204" i="36"/>
  <c r="M203" i="36"/>
  <c r="M202" i="36"/>
  <c r="L201" i="36"/>
  <c r="K201" i="36"/>
  <c r="J201" i="36"/>
  <c r="I201" i="36"/>
  <c r="H201" i="36"/>
  <c r="G201" i="36"/>
  <c r="F201" i="36"/>
  <c r="E201" i="36"/>
  <c r="D201" i="36"/>
  <c r="C201" i="36"/>
  <c r="M200" i="36"/>
  <c r="M199" i="36"/>
  <c r="M198" i="36"/>
  <c r="M197" i="36"/>
  <c r="M196" i="36"/>
  <c r="M195" i="36"/>
  <c r="M194" i="36"/>
  <c r="M193" i="36"/>
  <c r="M192" i="36"/>
  <c r="L191" i="36"/>
  <c r="K191" i="36"/>
  <c r="J191" i="36"/>
  <c r="I191" i="36"/>
  <c r="H191" i="36"/>
  <c r="G191" i="36"/>
  <c r="F191" i="36"/>
  <c r="E191" i="36"/>
  <c r="D191" i="36"/>
  <c r="C191" i="36"/>
  <c r="M189" i="36"/>
  <c r="M188" i="36"/>
  <c r="M187" i="36"/>
  <c r="M186" i="36"/>
  <c r="M185" i="36"/>
  <c r="M184" i="36"/>
  <c r="M183" i="36"/>
  <c r="M182" i="36"/>
  <c r="M181" i="36"/>
  <c r="L180" i="36"/>
  <c r="K180" i="36"/>
  <c r="J180" i="36"/>
  <c r="I180" i="36"/>
  <c r="H180" i="36"/>
  <c r="G180" i="36"/>
  <c r="F180" i="36"/>
  <c r="E180" i="36"/>
  <c r="D180" i="36"/>
  <c r="C180" i="36"/>
  <c r="M179" i="36"/>
  <c r="M178" i="36"/>
  <c r="M177" i="36"/>
  <c r="M176" i="36"/>
  <c r="M175" i="36"/>
  <c r="L174" i="36"/>
  <c r="K174" i="36"/>
  <c r="J174" i="36"/>
  <c r="I174" i="36"/>
  <c r="H174" i="36"/>
  <c r="G174" i="36"/>
  <c r="F174" i="36"/>
  <c r="E174" i="36"/>
  <c r="D174" i="36"/>
  <c r="C174" i="36"/>
  <c r="M173" i="36"/>
  <c r="M172" i="36"/>
  <c r="M171" i="36"/>
  <c r="M170" i="36"/>
  <c r="M169" i="36"/>
  <c r="M168" i="36"/>
  <c r="M167" i="36"/>
  <c r="M166" i="36"/>
  <c r="M165" i="36"/>
  <c r="L164" i="36"/>
  <c r="K164" i="36"/>
  <c r="J164" i="36"/>
  <c r="I164" i="36"/>
  <c r="H164" i="36"/>
  <c r="G164" i="36"/>
  <c r="F164" i="36"/>
  <c r="E164" i="36"/>
  <c r="D164" i="36"/>
  <c r="C164" i="36"/>
  <c r="M163" i="36"/>
  <c r="M162" i="36"/>
  <c r="M161" i="36"/>
  <c r="M160" i="36"/>
  <c r="M159" i="36"/>
  <c r="M158" i="36"/>
  <c r="M157" i="36"/>
  <c r="L156" i="36"/>
  <c r="K156" i="36"/>
  <c r="J156" i="36"/>
  <c r="I156" i="36"/>
  <c r="H156" i="36"/>
  <c r="G156" i="36"/>
  <c r="F156" i="36"/>
  <c r="E156" i="36"/>
  <c r="D156" i="36"/>
  <c r="C156" i="36"/>
  <c r="M155" i="36"/>
  <c r="M154" i="36"/>
  <c r="M153" i="36"/>
  <c r="M152" i="36"/>
  <c r="M151" i="36"/>
  <c r="M150" i="36"/>
  <c r="M149" i="36"/>
  <c r="M148" i="36"/>
  <c r="M147" i="36"/>
  <c r="L146" i="36"/>
  <c r="K146" i="36"/>
  <c r="J146" i="36"/>
  <c r="I146" i="36"/>
  <c r="H146" i="36"/>
  <c r="G146" i="36"/>
  <c r="F146" i="36"/>
  <c r="E146" i="36"/>
  <c r="D146" i="36"/>
  <c r="C146" i="36"/>
  <c r="M145" i="36"/>
  <c r="M144" i="36"/>
  <c r="M143" i="36"/>
  <c r="M142" i="36"/>
  <c r="M141" i="36"/>
  <c r="M140" i="36"/>
  <c r="M139" i="36"/>
  <c r="M138" i="36"/>
  <c r="M137" i="36"/>
  <c r="L136" i="36"/>
  <c r="K136" i="36"/>
  <c r="J136" i="36"/>
  <c r="I136" i="36"/>
  <c r="H136" i="36"/>
  <c r="G136" i="36"/>
  <c r="F136" i="36"/>
  <c r="E136" i="36"/>
  <c r="D136" i="36"/>
  <c r="C136" i="36"/>
  <c r="M135" i="36"/>
  <c r="M134" i="36"/>
  <c r="M133" i="36"/>
  <c r="M132" i="36"/>
  <c r="M131" i="36"/>
  <c r="M130" i="36"/>
  <c r="M129" i="36"/>
  <c r="M128" i="36"/>
  <c r="M127" i="36"/>
  <c r="L126" i="36"/>
  <c r="K126" i="36"/>
  <c r="J126" i="36"/>
  <c r="I126" i="36"/>
  <c r="H126" i="36"/>
  <c r="G126" i="36"/>
  <c r="F126" i="36"/>
  <c r="E126" i="36"/>
  <c r="D126" i="36"/>
  <c r="C126" i="36"/>
  <c r="M125" i="36"/>
  <c r="M124" i="36"/>
  <c r="M123" i="36"/>
  <c r="M122" i="36"/>
  <c r="M121" i="36"/>
  <c r="M120" i="36"/>
  <c r="M119" i="36"/>
  <c r="M118" i="36"/>
  <c r="M117" i="36"/>
  <c r="L116" i="36"/>
  <c r="K116" i="36"/>
  <c r="J116" i="36"/>
  <c r="I116" i="36"/>
  <c r="H116" i="36"/>
  <c r="G116" i="36"/>
  <c r="F116" i="36"/>
  <c r="E116" i="36"/>
  <c r="D116" i="36"/>
  <c r="C116" i="36"/>
  <c r="M115" i="36"/>
  <c r="M114" i="36"/>
  <c r="M113" i="36"/>
  <c r="M112" i="36"/>
  <c r="M111" i="36"/>
  <c r="M110" i="36"/>
  <c r="M109" i="36"/>
  <c r="M108" i="36"/>
  <c r="M107" i="36"/>
  <c r="L106" i="36"/>
  <c r="K106" i="36"/>
  <c r="J106" i="36"/>
  <c r="I106" i="36"/>
  <c r="H106" i="36"/>
  <c r="G106" i="36"/>
  <c r="F106" i="36"/>
  <c r="E106" i="36"/>
  <c r="D106" i="36"/>
  <c r="C106" i="36"/>
  <c r="M104" i="36"/>
  <c r="M103" i="36"/>
  <c r="M102" i="36"/>
  <c r="M101" i="36"/>
  <c r="M100" i="36"/>
  <c r="M99" i="36"/>
  <c r="M98" i="36"/>
  <c r="M97" i="36"/>
  <c r="M96" i="36"/>
  <c r="L95" i="36"/>
  <c r="K95" i="36"/>
  <c r="J95" i="36"/>
  <c r="I95" i="36"/>
  <c r="H95" i="36"/>
  <c r="G95" i="36"/>
  <c r="F95" i="36"/>
  <c r="E95" i="36"/>
  <c r="D95" i="36"/>
  <c r="C95" i="36"/>
  <c r="M94" i="36"/>
  <c r="M93" i="36"/>
  <c r="M92" i="36"/>
  <c r="L91" i="36"/>
  <c r="K91" i="36"/>
  <c r="J91" i="36"/>
  <c r="I91" i="36"/>
  <c r="H91" i="36"/>
  <c r="G91" i="36"/>
  <c r="F91" i="36"/>
  <c r="E91" i="36"/>
  <c r="D91" i="36"/>
  <c r="C91" i="36"/>
  <c r="M90" i="36"/>
  <c r="M89" i="36"/>
  <c r="M88" i="36"/>
  <c r="M87" i="36"/>
  <c r="M86" i="36"/>
  <c r="L85" i="36"/>
  <c r="K85" i="36"/>
  <c r="J85" i="36"/>
  <c r="I85" i="36"/>
  <c r="H85" i="36"/>
  <c r="G85" i="36"/>
  <c r="F85" i="36"/>
  <c r="E85" i="36"/>
  <c r="D85" i="36"/>
  <c r="C85" i="36"/>
  <c r="M84" i="36"/>
  <c r="M83" i="36"/>
  <c r="L82" i="36"/>
  <c r="K82" i="36"/>
  <c r="J82" i="36"/>
  <c r="I82" i="36"/>
  <c r="H82" i="36"/>
  <c r="G82" i="36"/>
  <c r="F82" i="36"/>
  <c r="E82" i="36"/>
  <c r="D82" i="36"/>
  <c r="C82" i="36"/>
  <c r="M81" i="36"/>
  <c r="M80" i="36"/>
  <c r="M79" i="36"/>
  <c r="M78" i="36"/>
  <c r="M77" i="36"/>
  <c r="M76" i="36"/>
  <c r="M75" i="36"/>
  <c r="L74" i="36"/>
  <c r="K74" i="36"/>
  <c r="J74" i="36"/>
  <c r="I74" i="36"/>
  <c r="H74" i="36"/>
  <c r="G74" i="36"/>
  <c r="F74" i="36"/>
  <c r="E74" i="36"/>
  <c r="D74" i="36"/>
  <c r="C74" i="36"/>
  <c r="M73" i="36"/>
  <c r="M72" i="36"/>
  <c r="M71" i="36"/>
  <c r="M70" i="36"/>
  <c r="M69" i="36"/>
  <c r="M68" i="36"/>
  <c r="M67" i="36"/>
  <c r="M66" i="36"/>
  <c r="M65" i="36"/>
  <c r="L64" i="36"/>
  <c r="K64" i="36"/>
  <c r="J64" i="36"/>
  <c r="I64" i="36"/>
  <c r="H64" i="36"/>
  <c r="G64" i="36"/>
  <c r="F64" i="36"/>
  <c r="E64" i="36"/>
  <c r="D64" i="36"/>
  <c r="C64" i="36"/>
  <c r="M63" i="36"/>
  <c r="M62" i="36"/>
  <c r="M61" i="36"/>
  <c r="M60" i="36"/>
  <c r="M59" i="36"/>
  <c r="M58" i="36"/>
  <c r="M57" i="36"/>
  <c r="M56" i="36"/>
  <c r="M55" i="36"/>
  <c r="L54" i="36"/>
  <c r="K54" i="36"/>
  <c r="J54" i="36"/>
  <c r="I54" i="36"/>
  <c r="H54" i="36"/>
  <c r="G54" i="36"/>
  <c r="F54" i="36"/>
  <c r="E54" i="36"/>
  <c r="D54" i="36"/>
  <c r="C54" i="36"/>
  <c r="M53" i="36"/>
  <c r="M52" i="36"/>
  <c r="M51" i="36"/>
  <c r="L50" i="36"/>
  <c r="K50" i="36"/>
  <c r="J50" i="36"/>
  <c r="I50" i="36"/>
  <c r="H50" i="36"/>
  <c r="G50" i="36"/>
  <c r="F50" i="36"/>
  <c r="E50" i="36"/>
  <c r="D50" i="36"/>
  <c r="C50" i="36"/>
  <c r="M49" i="36"/>
  <c r="M48" i="36"/>
  <c r="M47" i="36"/>
  <c r="M46" i="36"/>
  <c r="M45" i="36"/>
  <c r="M44" i="36"/>
  <c r="M43" i="36"/>
  <c r="M42" i="36"/>
  <c r="L41" i="36"/>
  <c r="K41" i="36"/>
  <c r="J41" i="36"/>
  <c r="I41" i="36"/>
  <c r="H41" i="36"/>
  <c r="G41" i="36"/>
  <c r="F41" i="36"/>
  <c r="E41" i="36"/>
  <c r="D41" i="36"/>
  <c r="C41" i="36"/>
  <c r="M39" i="36"/>
  <c r="M38" i="36"/>
  <c r="L37" i="36"/>
  <c r="K37" i="36"/>
  <c r="J37" i="36"/>
  <c r="I37" i="36"/>
  <c r="H37" i="36"/>
  <c r="G37" i="36"/>
  <c r="F37" i="36"/>
  <c r="E37" i="36"/>
  <c r="D37" i="36"/>
  <c r="C37" i="36"/>
  <c r="M36" i="36"/>
  <c r="M35" i="36" s="1"/>
  <c r="L35" i="36"/>
  <c r="K35" i="36"/>
  <c r="J35" i="36"/>
  <c r="I35" i="36"/>
  <c r="H35" i="36"/>
  <c r="G35" i="36"/>
  <c r="F35" i="36"/>
  <c r="E35" i="36"/>
  <c r="D35" i="36"/>
  <c r="C35" i="36"/>
  <c r="M34" i="36"/>
  <c r="M33" i="36"/>
  <c r="M32" i="36"/>
  <c r="M31" i="36"/>
  <c r="M30" i="36"/>
  <c r="M29" i="36"/>
  <c r="L28" i="36"/>
  <c r="K28" i="36"/>
  <c r="J28" i="36"/>
  <c r="I28" i="36"/>
  <c r="H28" i="36"/>
  <c r="G28" i="36"/>
  <c r="F28" i="36"/>
  <c r="E28" i="36"/>
  <c r="D28" i="36"/>
  <c r="C28" i="36"/>
  <c r="M27" i="36"/>
  <c r="M26" i="36"/>
  <c r="M25" i="36"/>
  <c r="M24" i="36"/>
  <c r="L23" i="36"/>
  <c r="K23" i="36"/>
  <c r="J23" i="36"/>
  <c r="I23" i="36"/>
  <c r="H23" i="36"/>
  <c r="G23" i="36"/>
  <c r="F23" i="36"/>
  <c r="E23" i="36"/>
  <c r="D23" i="36"/>
  <c r="C23" i="36"/>
  <c r="M22" i="36"/>
  <c r="M21" i="36"/>
  <c r="M20" i="36"/>
  <c r="M19" i="36"/>
  <c r="M18" i="36"/>
  <c r="M17" i="36"/>
  <c r="M16" i="36"/>
  <c r="M15" i="36"/>
  <c r="L14" i="36"/>
  <c r="K14" i="36"/>
  <c r="J14" i="36"/>
  <c r="I14" i="36"/>
  <c r="H14" i="36"/>
  <c r="G14" i="36"/>
  <c r="F14" i="36"/>
  <c r="E14" i="36"/>
  <c r="D14" i="36"/>
  <c r="C14" i="36"/>
  <c r="M13" i="36"/>
  <c r="M12" i="36"/>
  <c r="M11" i="36"/>
  <c r="M10" i="36"/>
  <c r="L9" i="36"/>
  <c r="K9" i="36"/>
  <c r="J9" i="36"/>
  <c r="I9" i="36"/>
  <c r="H9" i="36"/>
  <c r="G9" i="36"/>
  <c r="F9" i="36"/>
  <c r="E9" i="36"/>
  <c r="D9" i="36"/>
  <c r="C9" i="36"/>
  <c r="M8" i="36"/>
  <c r="M7" i="36"/>
  <c r="M6" i="36"/>
  <c r="M5" i="36"/>
  <c r="L4" i="36"/>
  <c r="K4" i="36"/>
  <c r="J4" i="36"/>
  <c r="I4" i="36"/>
  <c r="H4" i="36"/>
  <c r="G4" i="36"/>
  <c r="F4" i="36"/>
  <c r="E4" i="36"/>
  <c r="D4" i="36"/>
  <c r="C4" i="36"/>
  <c r="H23" i="35"/>
  <c r="G23" i="35"/>
  <c r="F23" i="35"/>
  <c r="D23" i="35"/>
  <c r="C23" i="35"/>
  <c r="B23" i="35"/>
  <c r="H12" i="35"/>
  <c r="G12" i="35"/>
  <c r="F12" i="35"/>
  <c r="D12" i="35"/>
  <c r="C12" i="35"/>
  <c r="B12" i="35"/>
  <c r="D139" i="32"/>
  <c r="D136" i="32" s="1"/>
  <c r="E27" i="31" s="1"/>
  <c r="F138" i="32"/>
  <c r="F137" i="32"/>
  <c r="E134" i="32"/>
  <c r="F133" i="32"/>
  <c r="E131" i="32"/>
  <c r="F130" i="32"/>
  <c r="F127" i="32"/>
  <c r="D121" i="32"/>
  <c r="E115" i="32"/>
  <c r="D107" i="32"/>
  <c r="E94" i="32"/>
  <c r="E91" i="32"/>
  <c r="F90" i="32"/>
  <c r="E88" i="32"/>
  <c r="F87" i="32"/>
  <c r="F86" i="32"/>
  <c r="F85" i="32"/>
  <c r="E83" i="32"/>
  <c r="F82" i="32"/>
  <c r="E80" i="32"/>
  <c r="E73" i="32"/>
  <c r="E70" i="32"/>
  <c r="E66" i="32"/>
  <c r="F64" i="32"/>
  <c r="E61" i="32"/>
  <c r="E60" i="32" s="1"/>
  <c r="E54" i="32"/>
  <c r="E52" i="32"/>
  <c r="E37" i="32"/>
  <c r="F36" i="32"/>
  <c r="E31" i="32"/>
  <c r="E28" i="32"/>
  <c r="E27" i="32" s="1"/>
  <c r="F26" i="32"/>
  <c r="F25" i="32"/>
  <c r="F24" i="32"/>
  <c r="F23" i="32"/>
  <c r="F22" i="32"/>
  <c r="E21" i="32"/>
  <c r="D21" i="32"/>
  <c r="E19" i="32"/>
  <c r="E13" i="32"/>
  <c r="F12" i="32"/>
  <c r="F11" i="32"/>
  <c r="F10" i="32"/>
  <c r="F9" i="32"/>
  <c r="E5" i="32"/>
  <c r="E3" i="32"/>
  <c r="H29" i="31"/>
  <c r="G29" i="31"/>
  <c r="F29" i="31"/>
  <c r="D29" i="31"/>
  <c r="D23" i="31" s="1"/>
  <c r="C29" i="31"/>
  <c r="C23" i="31" s="1"/>
  <c r="B29" i="31"/>
  <c r="B23" i="31" s="1"/>
  <c r="H22" i="31"/>
  <c r="G22" i="31"/>
  <c r="F22" i="31"/>
  <c r="D22" i="31"/>
  <c r="C22" i="31"/>
  <c r="B22" i="31"/>
  <c r="H15" i="31"/>
  <c r="G15" i="31"/>
  <c r="F15" i="31"/>
  <c r="D15" i="31"/>
  <c r="C15" i="31"/>
  <c r="B15" i="31"/>
  <c r="O144" i="30"/>
  <c r="F147" i="44" s="1"/>
  <c r="N143" i="30"/>
  <c r="N140" i="30" s="1"/>
  <c r="M143" i="30"/>
  <c r="M140" i="30" s="1"/>
  <c r="L143" i="30"/>
  <c r="L140" i="30" s="1"/>
  <c r="K143" i="30"/>
  <c r="K140" i="30" s="1"/>
  <c r="J143" i="30"/>
  <c r="J140" i="30" s="1"/>
  <c r="I143" i="30"/>
  <c r="I140" i="30" s="1"/>
  <c r="H143" i="30"/>
  <c r="H140" i="30" s="1"/>
  <c r="G143" i="30"/>
  <c r="G140" i="30" s="1"/>
  <c r="F143" i="30"/>
  <c r="F140" i="30" s="1"/>
  <c r="E143" i="30"/>
  <c r="E140" i="30" s="1"/>
  <c r="D143" i="30"/>
  <c r="D140" i="30" s="1"/>
  <c r="C143" i="30"/>
  <c r="C140" i="30" s="1"/>
  <c r="O142" i="30"/>
  <c r="F145" i="44" s="1"/>
  <c r="O141" i="30"/>
  <c r="F144" i="44" s="1"/>
  <c r="O139" i="30"/>
  <c r="F142" i="44" s="1"/>
  <c r="N138" i="30"/>
  <c r="M138" i="30"/>
  <c r="L138" i="30"/>
  <c r="K138" i="30"/>
  <c r="J138" i="30"/>
  <c r="I138" i="30"/>
  <c r="H138" i="30"/>
  <c r="G138" i="30"/>
  <c r="F138" i="30"/>
  <c r="E138" i="30"/>
  <c r="D138" i="30"/>
  <c r="C138" i="30"/>
  <c r="O137" i="30"/>
  <c r="F140" i="44" s="1"/>
  <c r="O136" i="30"/>
  <c r="F139" i="44" s="1"/>
  <c r="N135" i="30"/>
  <c r="M135" i="30"/>
  <c r="L135" i="30"/>
  <c r="K135" i="30"/>
  <c r="J135" i="30"/>
  <c r="I135" i="30"/>
  <c r="H135" i="30"/>
  <c r="G135" i="30"/>
  <c r="F135" i="30"/>
  <c r="E135" i="30"/>
  <c r="D135" i="30"/>
  <c r="C135" i="30"/>
  <c r="O134" i="30"/>
  <c r="F137" i="44" s="1"/>
  <c r="O133" i="30"/>
  <c r="F136" i="44" s="1"/>
  <c r="O132" i="30"/>
  <c r="F135" i="44" s="1"/>
  <c r="N131" i="30"/>
  <c r="M131" i="30"/>
  <c r="L131" i="30"/>
  <c r="K131" i="30"/>
  <c r="J131" i="30"/>
  <c r="I131" i="30"/>
  <c r="H131" i="30"/>
  <c r="G131" i="30"/>
  <c r="F131" i="30"/>
  <c r="E131" i="30"/>
  <c r="D131" i="30"/>
  <c r="C131" i="30"/>
  <c r="O130" i="30"/>
  <c r="F133" i="44" s="1"/>
  <c r="O129" i="30"/>
  <c r="F132" i="44" s="1"/>
  <c r="O128" i="30"/>
  <c r="F131" i="44" s="1"/>
  <c r="N127" i="30"/>
  <c r="M127" i="30"/>
  <c r="L127" i="30"/>
  <c r="K127" i="30"/>
  <c r="J127" i="30"/>
  <c r="I127" i="30"/>
  <c r="H127" i="30"/>
  <c r="G127" i="30"/>
  <c r="F127" i="30"/>
  <c r="E127" i="30"/>
  <c r="D127" i="30"/>
  <c r="C127" i="30"/>
  <c r="O125" i="30"/>
  <c r="F128" i="44" s="1"/>
  <c r="O124" i="30"/>
  <c r="F127" i="44" s="1"/>
  <c r="N123" i="30"/>
  <c r="M123" i="30"/>
  <c r="L123" i="30"/>
  <c r="K123" i="30"/>
  <c r="J123" i="30"/>
  <c r="I123" i="30"/>
  <c r="H123" i="30"/>
  <c r="G123" i="30"/>
  <c r="F123" i="30"/>
  <c r="E123" i="30"/>
  <c r="D123" i="30"/>
  <c r="C123" i="30"/>
  <c r="O122" i="30"/>
  <c r="F125" i="44" s="1"/>
  <c r="O121" i="30"/>
  <c r="F124" i="44" s="1"/>
  <c r="O120" i="30"/>
  <c r="F123" i="44" s="1"/>
  <c r="O119" i="30"/>
  <c r="F122" i="44" s="1"/>
  <c r="O118" i="30"/>
  <c r="F121" i="44" s="1"/>
  <c r="N117" i="30"/>
  <c r="M117" i="30"/>
  <c r="L117" i="30"/>
  <c r="K117" i="30"/>
  <c r="J117" i="30"/>
  <c r="I117" i="30"/>
  <c r="H117" i="30"/>
  <c r="G117" i="30"/>
  <c r="F117" i="30"/>
  <c r="E117" i="30"/>
  <c r="D117" i="30"/>
  <c r="C117" i="30"/>
  <c r="O116" i="30"/>
  <c r="F119" i="44" s="1"/>
  <c r="O115" i="30"/>
  <c r="F118" i="44" s="1"/>
  <c r="O114" i="30"/>
  <c r="F117" i="44" s="1"/>
  <c r="O113" i="30"/>
  <c r="F116" i="44" s="1"/>
  <c r="O112" i="30"/>
  <c r="F115" i="44" s="1"/>
  <c r="O111" i="30"/>
  <c r="F114" i="44" s="1"/>
  <c r="N110" i="30"/>
  <c r="M110" i="30"/>
  <c r="L110" i="30"/>
  <c r="K110" i="30"/>
  <c r="J110" i="30"/>
  <c r="I110" i="30"/>
  <c r="H110" i="30"/>
  <c r="G110" i="30"/>
  <c r="F110" i="30"/>
  <c r="E110" i="30"/>
  <c r="D110" i="30"/>
  <c r="C110" i="30"/>
  <c r="O109" i="30"/>
  <c r="F112" i="44" s="1"/>
  <c r="O108" i="30"/>
  <c r="F111" i="44" s="1"/>
  <c r="N107" i="30"/>
  <c r="M107" i="30"/>
  <c r="L107" i="30"/>
  <c r="K107" i="30"/>
  <c r="J107" i="30"/>
  <c r="I107" i="30"/>
  <c r="H107" i="30"/>
  <c r="G107" i="30"/>
  <c r="F107" i="30"/>
  <c r="E107" i="30"/>
  <c r="D107" i="30"/>
  <c r="C107" i="30"/>
  <c r="O106" i="30"/>
  <c r="F109" i="44" s="1"/>
  <c r="O105" i="30"/>
  <c r="F108" i="44" s="1"/>
  <c r="O104" i="30"/>
  <c r="F107" i="44" s="1"/>
  <c r="O103" i="30"/>
  <c r="F106" i="44" s="1"/>
  <c r="O102" i="30"/>
  <c r="F105" i="44" s="1"/>
  <c r="O101" i="30"/>
  <c r="F104" i="44" s="1"/>
  <c r="O100" i="30"/>
  <c r="F103" i="44" s="1"/>
  <c r="O99" i="30"/>
  <c r="F102" i="44" s="1"/>
  <c r="O98" i="30"/>
  <c r="F101" i="44" s="1"/>
  <c r="O97" i="30"/>
  <c r="F100" i="44" s="1"/>
  <c r="O96" i="30"/>
  <c r="F99" i="44" s="1"/>
  <c r="O95" i="30"/>
  <c r="F98" i="44" s="1"/>
  <c r="N94" i="30"/>
  <c r="M94" i="30"/>
  <c r="L94" i="30"/>
  <c r="K94" i="30"/>
  <c r="J94" i="30"/>
  <c r="I94" i="30"/>
  <c r="H94" i="30"/>
  <c r="G94" i="30"/>
  <c r="F94" i="30"/>
  <c r="E94" i="30"/>
  <c r="D94" i="30"/>
  <c r="C94" i="30"/>
  <c r="O92" i="30"/>
  <c r="F95" i="44" s="1"/>
  <c r="N91" i="30"/>
  <c r="M91" i="30"/>
  <c r="L91" i="30"/>
  <c r="K91" i="30"/>
  <c r="J91" i="30"/>
  <c r="I91" i="30"/>
  <c r="H91" i="30"/>
  <c r="G91" i="30"/>
  <c r="F91" i="30"/>
  <c r="E91" i="30"/>
  <c r="D91" i="30"/>
  <c r="C91" i="30"/>
  <c r="O90" i="30"/>
  <c r="F93" i="44" s="1"/>
  <c r="O89" i="30"/>
  <c r="F92" i="44" s="1"/>
  <c r="N88" i="30"/>
  <c r="M88" i="30"/>
  <c r="L88" i="30"/>
  <c r="K88" i="30"/>
  <c r="J88" i="30"/>
  <c r="I88" i="30"/>
  <c r="H88" i="30"/>
  <c r="G88" i="30"/>
  <c r="F88" i="30"/>
  <c r="E88" i="30"/>
  <c r="D88" i="30"/>
  <c r="C88" i="30"/>
  <c r="O87" i="30"/>
  <c r="F90" i="44" s="1"/>
  <c r="O86" i="30"/>
  <c r="F89" i="44" s="1"/>
  <c r="O85" i="30"/>
  <c r="F88" i="44" s="1"/>
  <c r="O84" i="30"/>
  <c r="F87" i="44" s="1"/>
  <c r="N83" i="30"/>
  <c r="M83" i="30"/>
  <c r="L83" i="30"/>
  <c r="K83" i="30"/>
  <c r="J83" i="30"/>
  <c r="I83" i="30"/>
  <c r="H83" i="30"/>
  <c r="G83" i="30"/>
  <c r="F83" i="30"/>
  <c r="E83" i="30"/>
  <c r="D83" i="30"/>
  <c r="C83" i="30"/>
  <c r="O82" i="30"/>
  <c r="F85" i="44" s="1"/>
  <c r="O81" i="30"/>
  <c r="F84" i="44" s="1"/>
  <c r="N80" i="30"/>
  <c r="M80" i="30"/>
  <c r="L80" i="30"/>
  <c r="K80" i="30"/>
  <c r="J80" i="30"/>
  <c r="I80" i="30"/>
  <c r="H80" i="30"/>
  <c r="G80" i="30"/>
  <c r="F80" i="30"/>
  <c r="E80" i="30"/>
  <c r="D80" i="30"/>
  <c r="C80" i="30"/>
  <c r="O78" i="30"/>
  <c r="F81" i="44" s="1"/>
  <c r="O77" i="30"/>
  <c r="F80" i="44" s="1"/>
  <c r="O76" i="30"/>
  <c r="F79" i="44" s="1"/>
  <c r="O75" i="30"/>
  <c r="F78" i="44" s="1"/>
  <c r="O74" i="30"/>
  <c r="F77" i="44" s="1"/>
  <c r="N73" i="30"/>
  <c r="M73" i="30"/>
  <c r="L73" i="30"/>
  <c r="K73" i="30"/>
  <c r="J73" i="30"/>
  <c r="I73" i="30"/>
  <c r="H73" i="30"/>
  <c r="G73" i="30"/>
  <c r="F73" i="30"/>
  <c r="E73" i="30"/>
  <c r="D73" i="30"/>
  <c r="C73" i="30"/>
  <c r="O72" i="30"/>
  <c r="F75" i="44" s="1"/>
  <c r="O71" i="30"/>
  <c r="F74" i="44" s="1"/>
  <c r="N70" i="30"/>
  <c r="M70" i="30"/>
  <c r="L70" i="30"/>
  <c r="K70" i="30"/>
  <c r="J70" i="30"/>
  <c r="I70" i="30"/>
  <c r="H70" i="30"/>
  <c r="G70" i="30"/>
  <c r="F70" i="30"/>
  <c r="E70" i="30"/>
  <c r="D70" i="30"/>
  <c r="C70" i="30"/>
  <c r="O69" i="30"/>
  <c r="F72" i="44" s="1"/>
  <c r="O68" i="30"/>
  <c r="F71" i="44" s="1"/>
  <c r="O67" i="30"/>
  <c r="F70" i="44" s="1"/>
  <c r="N66" i="30"/>
  <c r="M66" i="30"/>
  <c r="L66" i="30"/>
  <c r="K66" i="30"/>
  <c r="J66" i="30"/>
  <c r="I66" i="30"/>
  <c r="H66" i="30"/>
  <c r="G66" i="30"/>
  <c r="F66" i="30"/>
  <c r="E66" i="30"/>
  <c r="D66" i="30"/>
  <c r="C66" i="30"/>
  <c r="O64" i="30"/>
  <c r="F67" i="44" s="1"/>
  <c r="O63" i="30"/>
  <c r="F66" i="44" s="1"/>
  <c r="O62" i="30"/>
  <c r="F65" i="44" s="1"/>
  <c r="N61" i="30"/>
  <c r="N60" i="30" s="1"/>
  <c r="M61" i="30"/>
  <c r="M60" i="30" s="1"/>
  <c r="L61" i="30"/>
  <c r="L60" i="30" s="1"/>
  <c r="K61" i="30"/>
  <c r="K60" i="30" s="1"/>
  <c r="J61" i="30"/>
  <c r="J60" i="30" s="1"/>
  <c r="I61" i="30"/>
  <c r="I60" i="30" s="1"/>
  <c r="H61" i="30"/>
  <c r="H60" i="30" s="1"/>
  <c r="G61" i="30"/>
  <c r="G60" i="30" s="1"/>
  <c r="F61" i="30"/>
  <c r="F60" i="30" s="1"/>
  <c r="E61" i="30"/>
  <c r="E60" i="30" s="1"/>
  <c r="D61" i="30"/>
  <c r="D60" i="30" s="1"/>
  <c r="C61" i="30"/>
  <c r="C60" i="30" s="1"/>
  <c r="O59" i="30"/>
  <c r="F62" i="44" s="1"/>
  <c r="O58" i="30"/>
  <c r="F61" i="44" s="1"/>
  <c r="O57" i="30"/>
  <c r="F60" i="44" s="1"/>
  <c r="O56" i="30"/>
  <c r="F59" i="44" s="1"/>
  <c r="O55" i="30"/>
  <c r="F58" i="44" s="1"/>
  <c r="N54" i="30"/>
  <c r="M54" i="30"/>
  <c r="L54" i="30"/>
  <c r="K54" i="30"/>
  <c r="J54" i="30"/>
  <c r="I54" i="30"/>
  <c r="H54" i="30"/>
  <c r="G54" i="30"/>
  <c r="F54" i="30"/>
  <c r="E54" i="30"/>
  <c r="D54" i="30"/>
  <c r="C54" i="30"/>
  <c r="O53" i="30"/>
  <c r="F56" i="44" s="1"/>
  <c r="N52" i="30"/>
  <c r="M52" i="30"/>
  <c r="L52" i="30"/>
  <c r="K52" i="30"/>
  <c r="J52" i="30"/>
  <c r="I52" i="30"/>
  <c r="H52" i="30"/>
  <c r="G52" i="30"/>
  <c r="F52" i="30"/>
  <c r="E52" i="30"/>
  <c r="D52" i="30"/>
  <c r="C52" i="30"/>
  <c r="O51" i="30"/>
  <c r="F54" i="44" s="1"/>
  <c r="O50" i="30"/>
  <c r="F53" i="44" s="1"/>
  <c r="O49" i="30"/>
  <c r="F52" i="44" s="1"/>
  <c r="O48" i="30"/>
  <c r="F51" i="44" s="1"/>
  <c r="O47" i="30"/>
  <c r="F50" i="44" s="1"/>
  <c r="O46" i="30"/>
  <c r="F49" i="44" s="1"/>
  <c r="O45" i="30"/>
  <c r="F48" i="44" s="1"/>
  <c r="O44" i="30"/>
  <c r="F47" i="44" s="1"/>
  <c r="O43" i="30"/>
  <c r="F46" i="44" s="1"/>
  <c r="O42" i="30"/>
  <c r="F45" i="44" s="1"/>
  <c r="O41" i="30"/>
  <c r="F44" i="44" s="1"/>
  <c r="O40" i="30"/>
  <c r="F43" i="44" s="1"/>
  <c r="O39" i="30"/>
  <c r="F42" i="44" s="1"/>
  <c r="O38" i="30"/>
  <c r="F41" i="44" s="1"/>
  <c r="N37" i="30"/>
  <c r="M37" i="30"/>
  <c r="L37" i="30"/>
  <c r="K37" i="30"/>
  <c r="J37" i="30"/>
  <c r="I37" i="30"/>
  <c r="H37" i="30"/>
  <c r="G37" i="30"/>
  <c r="F37" i="30"/>
  <c r="E37" i="30"/>
  <c r="D37" i="30"/>
  <c r="C37" i="30"/>
  <c r="O36" i="30"/>
  <c r="F39" i="44" s="1"/>
  <c r="O35" i="30"/>
  <c r="F38" i="44" s="1"/>
  <c r="O34" i="30"/>
  <c r="F37" i="44" s="1"/>
  <c r="O33" i="30"/>
  <c r="F36" i="44" s="1"/>
  <c r="O32" i="30"/>
  <c r="F35" i="44" s="1"/>
  <c r="N31" i="30"/>
  <c r="M31" i="30"/>
  <c r="L31" i="30"/>
  <c r="K31" i="30"/>
  <c r="J31" i="30"/>
  <c r="I31" i="30"/>
  <c r="H31" i="30"/>
  <c r="G31" i="30"/>
  <c r="F31" i="30"/>
  <c r="E31" i="30"/>
  <c r="D31" i="30"/>
  <c r="C31" i="30"/>
  <c r="O29" i="30"/>
  <c r="F32" i="44" s="1"/>
  <c r="N28" i="30"/>
  <c r="N27" i="30" s="1"/>
  <c r="M28" i="30"/>
  <c r="M27" i="30" s="1"/>
  <c r="L28" i="30"/>
  <c r="L27" i="30" s="1"/>
  <c r="K28" i="30"/>
  <c r="K27" i="30" s="1"/>
  <c r="J28" i="30"/>
  <c r="J27" i="30" s="1"/>
  <c r="I28" i="30"/>
  <c r="I27" i="30" s="1"/>
  <c r="H28" i="30"/>
  <c r="H27" i="30" s="1"/>
  <c r="G28" i="30"/>
  <c r="G27" i="30" s="1"/>
  <c r="F28" i="30"/>
  <c r="F27" i="30" s="1"/>
  <c r="E28" i="30"/>
  <c r="E27" i="30" s="1"/>
  <c r="D28" i="30"/>
  <c r="D27" i="30" s="1"/>
  <c r="C28" i="30"/>
  <c r="C27" i="30" s="1"/>
  <c r="O26" i="30"/>
  <c r="F29" i="44" s="1"/>
  <c r="O25" i="30"/>
  <c r="F28" i="44" s="1"/>
  <c r="O24" i="30"/>
  <c r="F27" i="44" s="1"/>
  <c r="O23" i="30"/>
  <c r="F26" i="44" s="1"/>
  <c r="O22" i="30"/>
  <c r="F25" i="44" s="1"/>
  <c r="N21" i="30"/>
  <c r="M21" i="30"/>
  <c r="L21" i="30"/>
  <c r="K21" i="30"/>
  <c r="J21" i="30"/>
  <c r="I21" i="30"/>
  <c r="H21" i="30"/>
  <c r="G21" i="30"/>
  <c r="F21" i="30"/>
  <c r="E21" i="30"/>
  <c r="D21" i="30"/>
  <c r="C21" i="30"/>
  <c r="O20" i="30"/>
  <c r="F23" i="44" s="1"/>
  <c r="N19" i="30"/>
  <c r="M19" i="30"/>
  <c r="L19" i="30"/>
  <c r="K19" i="30"/>
  <c r="J19" i="30"/>
  <c r="I19" i="30"/>
  <c r="H19" i="30"/>
  <c r="G19" i="30"/>
  <c r="F19" i="30"/>
  <c r="E19" i="30"/>
  <c r="D19" i="30"/>
  <c r="C19" i="30"/>
  <c r="O18" i="30"/>
  <c r="F21" i="44" s="1"/>
  <c r="O17" i="30"/>
  <c r="F20" i="44" s="1"/>
  <c r="O16" i="30"/>
  <c r="F19" i="44" s="1"/>
  <c r="O15" i="30"/>
  <c r="F18" i="44" s="1"/>
  <c r="O14" i="30"/>
  <c r="F17" i="44" s="1"/>
  <c r="N13" i="30"/>
  <c r="M13" i="30"/>
  <c r="L13" i="30"/>
  <c r="K13" i="30"/>
  <c r="J13" i="30"/>
  <c r="I13" i="30"/>
  <c r="H13" i="30"/>
  <c r="G13" i="30"/>
  <c r="F13" i="30"/>
  <c r="E13" i="30"/>
  <c r="D13" i="30"/>
  <c r="C13" i="30"/>
  <c r="O12" i="30"/>
  <c r="F15" i="44" s="1"/>
  <c r="O11" i="30"/>
  <c r="F14" i="44" s="1"/>
  <c r="O10" i="30"/>
  <c r="F13" i="44" s="1"/>
  <c r="O9" i="30"/>
  <c r="F12" i="44" s="1"/>
  <c r="O8" i="30"/>
  <c r="F11" i="44" s="1"/>
  <c r="N5" i="30"/>
  <c r="M5" i="30"/>
  <c r="L5" i="30"/>
  <c r="K5" i="30"/>
  <c r="J5" i="30"/>
  <c r="I5" i="30"/>
  <c r="H5" i="30"/>
  <c r="G5" i="30"/>
  <c r="F5" i="30"/>
  <c r="E5" i="30"/>
  <c r="N3" i="30"/>
  <c r="M3" i="30"/>
  <c r="L3" i="30"/>
  <c r="K3" i="30"/>
  <c r="J3" i="30"/>
  <c r="I3" i="30"/>
  <c r="H3" i="30"/>
  <c r="G3" i="30"/>
  <c r="F3" i="30"/>
  <c r="E3" i="30"/>
  <c r="D3" i="30"/>
  <c r="C3" i="30"/>
  <c r="M332" i="36" l="1"/>
  <c r="F65" i="30"/>
  <c r="N65" i="30"/>
  <c r="C379" i="36"/>
  <c r="C7" i="37" s="1"/>
  <c r="M416" i="36"/>
  <c r="G379" i="36"/>
  <c r="G7" i="37" s="1"/>
  <c r="H379" i="36"/>
  <c r="H7" i="37" s="1"/>
  <c r="M328" i="36"/>
  <c r="N2" i="30"/>
  <c r="E379" i="36"/>
  <c r="E7" i="37" s="1"/>
  <c r="F2" i="30"/>
  <c r="D65" i="30"/>
  <c r="M28" i="36"/>
  <c r="D105" i="36"/>
  <c r="L105" i="36"/>
  <c r="M126" i="36"/>
  <c r="M246" i="36"/>
  <c r="M82" i="36"/>
  <c r="K93" i="30"/>
  <c r="M380" i="36"/>
  <c r="E140" i="32"/>
  <c r="E139" i="32" s="1"/>
  <c r="E136" i="32" s="1"/>
  <c r="E28" i="31" s="1"/>
  <c r="D135" i="32"/>
  <c r="D134" i="32" s="1"/>
  <c r="F134" i="32" s="1"/>
  <c r="D132" i="32"/>
  <c r="F132" i="32" s="1"/>
  <c r="E129" i="32"/>
  <c r="E128" i="32" s="1"/>
  <c r="D129" i="32"/>
  <c r="D128" i="32" s="1"/>
  <c r="E126" i="32"/>
  <c r="E125" i="32" s="1"/>
  <c r="D126" i="32"/>
  <c r="D125" i="32" s="1"/>
  <c r="E123" i="32"/>
  <c r="F123" i="32" s="1"/>
  <c r="E122" i="32"/>
  <c r="F122" i="32" s="1"/>
  <c r="D120" i="32"/>
  <c r="F120" i="32" s="1"/>
  <c r="D119" i="32"/>
  <c r="F119" i="32" s="1"/>
  <c r="D118" i="32"/>
  <c r="F118" i="32" s="1"/>
  <c r="D117" i="32"/>
  <c r="F117" i="32" s="1"/>
  <c r="D116" i="32"/>
  <c r="F116" i="32" s="1"/>
  <c r="D114" i="32"/>
  <c r="D110" i="32" s="1"/>
  <c r="E113" i="32"/>
  <c r="F113" i="32" s="1"/>
  <c r="E112" i="32"/>
  <c r="F112" i="32" s="1"/>
  <c r="E111" i="32"/>
  <c r="F111" i="32" s="1"/>
  <c r="D105" i="32"/>
  <c r="F105" i="32" s="1"/>
  <c r="D104" i="32"/>
  <c r="F104" i="32" s="1"/>
  <c r="D103" i="32"/>
  <c r="F103" i="32" s="1"/>
  <c r="D102" i="32"/>
  <c r="F102" i="32" s="1"/>
  <c r="D101" i="32"/>
  <c r="F101" i="32" s="1"/>
  <c r="D100" i="32"/>
  <c r="F100" i="32" s="1"/>
  <c r="D99" i="32"/>
  <c r="F99" i="32" s="1"/>
  <c r="D98" i="32"/>
  <c r="F98" i="32" s="1"/>
  <c r="D97" i="32"/>
  <c r="F97" i="32" s="1"/>
  <c r="D96" i="32"/>
  <c r="F96" i="32" s="1"/>
  <c r="D92" i="32"/>
  <c r="D89" i="32"/>
  <c r="D88" i="32" s="1"/>
  <c r="F88" i="32" s="1"/>
  <c r="D84" i="32"/>
  <c r="D83" i="32" s="1"/>
  <c r="F83" i="32" s="1"/>
  <c r="D81" i="32"/>
  <c r="F81" i="32" s="1"/>
  <c r="D78" i="32"/>
  <c r="F78" i="32" s="1"/>
  <c r="D77" i="32"/>
  <c r="F77" i="32" s="1"/>
  <c r="D76" i="32"/>
  <c r="F76" i="32" s="1"/>
  <c r="D75" i="32"/>
  <c r="F75" i="32" s="1"/>
  <c r="D74" i="32"/>
  <c r="F74" i="32" s="1"/>
  <c r="D72" i="32"/>
  <c r="F72" i="32" s="1"/>
  <c r="D71" i="32"/>
  <c r="F71" i="32" s="1"/>
  <c r="D69" i="32"/>
  <c r="F69" i="32" s="1"/>
  <c r="D68" i="32"/>
  <c r="F68" i="32" s="1"/>
  <c r="D67" i="32"/>
  <c r="F67" i="32" s="1"/>
  <c r="D63" i="32"/>
  <c r="F63" i="32" s="1"/>
  <c r="D62" i="32"/>
  <c r="F62" i="32" s="1"/>
  <c r="D59" i="32"/>
  <c r="F59" i="32" s="1"/>
  <c r="D58" i="32"/>
  <c r="F58" i="32" s="1"/>
  <c r="D57" i="32"/>
  <c r="F57" i="32" s="1"/>
  <c r="D56" i="32"/>
  <c r="F56" i="32" s="1"/>
  <c r="D55" i="32"/>
  <c r="F55" i="32" s="1"/>
  <c r="D53" i="32"/>
  <c r="F53" i="32" s="1"/>
  <c r="D51" i="32"/>
  <c r="F51" i="32" s="1"/>
  <c r="D50" i="32"/>
  <c r="F50" i="32" s="1"/>
  <c r="D49" i="32"/>
  <c r="F49" i="32" s="1"/>
  <c r="D48" i="32"/>
  <c r="F48" i="32" s="1"/>
  <c r="D47" i="32"/>
  <c r="F47" i="32" s="1"/>
  <c r="D46" i="32"/>
  <c r="F46" i="32" s="1"/>
  <c r="D44" i="32"/>
  <c r="F44" i="32" s="1"/>
  <c r="D43" i="32"/>
  <c r="F43" i="32" s="1"/>
  <c r="D42" i="32"/>
  <c r="F42" i="32" s="1"/>
  <c r="D41" i="32"/>
  <c r="F41" i="32" s="1"/>
  <c r="D35" i="32"/>
  <c r="F35" i="32" s="1"/>
  <c r="D34" i="32"/>
  <c r="F34" i="32" s="1"/>
  <c r="D33" i="32"/>
  <c r="F33" i="32" s="1"/>
  <c r="D32" i="32"/>
  <c r="F32" i="32" s="1"/>
  <c r="D29" i="32"/>
  <c r="F29" i="32" s="1"/>
  <c r="D20" i="32"/>
  <c r="D19" i="32" s="1"/>
  <c r="F19" i="32" s="1"/>
  <c r="D18" i="32"/>
  <c r="F18" i="32" s="1"/>
  <c r="D17" i="32"/>
  <c r="F17" i="32" s="1"/>
  <c r="D16" i="32"/>
  <c r="F16" i="32" s="1"/>
  <c r="D15" i="32"/>
  <c r="F15" i="32" s="1"/>
  <c r="L126" i="30"/>
  <c r="H126" i="30"/>
  <c r="C93" i="30"/>
  <c r="E114" i="32"/>
  <c r="L93" i="30"/>
  <c r="D93" i="30"/>
  <c r="D106" i="32"/>
  <c r="F106" i="32" s="1"/>
  <c r="E65" i="30"/>
  <c r="M65" i="30"/>
  <c r="K65" i="30"/>
  <c r="H30" i="30"/>
  <c r="C30" i="30"/>
  <c r="J30" i="30"/>
  <c r="E93" i="30"/>
  <c r="J105" i="36"/>
  <c r="M266" i="36"/>
  <c r="D331" i="36"/>
  <c r="H2" i="30"/>
  <c r="N30" i="30"/>
  <c r="I65" i="30"/>
  <c r="G93" i="30"/>
  <c r="E2" i="32"/>
  <c r="M50" i="36"/>
  <c r="F105" i="36"/>
  <c r="M230" i="36"/>
  <c r="M258" i="36"/>
  <c r="M372" i="36"/>
  <c r="I379" i="36"/>
  <c r="I7" i="37" s="1"/>
  <c r="K40" i="36"/>
  <c r="J2" i="30"/>
  <c r="G40" i="36"/>
  <c r="M174" i="36"/>
  <c r="I250" i="36"/>
  <c r="D309" i="36"/>
  <c r="L309" i="36"/>
  <c r="J309" i="36"/>
  <c r="K379" i="36"/>
  <c r="K7" i="37" s="1"/>
  <c r="J397" i="36"/>
  <c r="J5" i="37" s="1"/>
  <c r="I30" i="30"/>
  <c r="E79" i="32"/>
  <c r="B24" i="35"/>
  <c r="M37" i="36"/>
  <c r="C88" i="38"/>
  <c r="F2321" i="44" s="1"/>
  <c r="F79" i="30"/>
  <c r="N79" i="30"/>
  <c r="K126" i="30"/>
  <c r="M240" i="36"/>
  <c r="F309" i="36"/>
  <c r="D379" i="36"/>
  <c r="D7" i="37" s="1"/>
  <c r="H397" i="36"/>
  <c r="H5" i="37" s="1"/>
  <c r="C42" i="38"/>
  <c r="F2275" i="44" s="1"/>
  <c r="D30" i="30"/>
  <c r="M64" i="36"/>
  <c r="K79" i="30"/>
  <c r="G126" i="30"/>
  <c r="I3" i="36"/>
  <c r="M164" i="36"/>
  <c r="M284" i="36"/>
  <c r="F379" i="36"/>
  <c r="F7" i="37" s="1"/>
  <c r="G24" i="35"/>
  <c r="F24" i="35"/>
  <c r="D24" i="35"/>
  <c r="C24" i="35"/>
  <c r="O7" i="30"/>
  <c r="F10" i="44" s="1"/>
  <c r="D5" i="30"/>
  <c r="D2" i="30" s="1"/>
  <c r="F24" i="31"/>
  <c r="H24" i="31"/>
  <c r="C79" i="30"/>
  <c r="E2" i="30"/>
  <c r="M2" i="30"/>
  <c r="L2" i="30"/>
  <c r="D95" i="32"/>
  <c r="F95" i="32" s="1"/>
  <c r="D45" i="32"/>
  <c r="F45" i="32" s="1"/>
  <c r="G30" i="30"/>
  <c r="D38" i="32"/>
  <c r="F38" i="32" s="1"/>
  <c r="H93" i="30"/>
  <c r="M4" i="36"/>
  <c r="M180" i="36"/>
  <c r="E65" i="32"/>
  <c r="I40" i="36"/>
  <c r="M294" i="36"/>
  <c r="G79" i="30"/>
  <c r="J126" i="30"/>
  <c r="E29" i="31"/>
  <c r="E23" i="31" s="1"/>
  <c r="L379" i="36"/>
  <c r="L7" i="37" s="1"/>
  <c r="E108" i="32"/>
  <c r="D14" i="32"/>
  <c r="F14" i="32" s="1"/>
  <c r="G2" i="30"/>
  <c r="G65" i="30"/>
  <c r="C126" i="30"/>
  <c r="D126" i="30"/>
  <c r="M156" i="36"/>
  <c r="M191" i="36"/>
  <c r="M275" i="36"/>
  <c r="M407" i="36"/>
  <c r="O73" i="30"/>
  <c r="F76" i="44" s="1"/>
  <c r="I79" i="30"/>
  <c r="E109" i="32"/>
  <c r="F109" i="32" s="1"/>
  <c r="G24" i="31"/>
  <c r="D3" i="36"/>
  <c r="L3" i="36"/>
  <c r="M74" i="36"/>
  <c r="M85" i="36"/>
  <c r="D250" i="36"/>
  <c r="L250" i="36"/>
  <c r="M335" i="36"/>
  <c r="M393" i="36"/>
  <c r="C3" i="38"/>
  <c r="F2236" i="44" s="1"/>
  <c r="C331" i="36"/>
  <c r="K2" i="30"/>
  <c r="D40" i="32"/>
  <c r="F40" i="32" s="1"/>
  <c r="L65" i="30"/>
  <c r="J79" i="30"/>
  <c r="O110" i="30"/>
  <c r="F113" i="44" s="1"/>
  <c r="F126" i="30"/>
  <c r="N126" i="30"/>
  <c r="M9" i="36"/>
  <c r="M136" i="36"/>
  <c r="M207" i="36"/>
  <c r="H190" i="36"/>
  <c r="G309" i="36"/>
  <c r="E309" i="36"/>
  <c r="E331" i="36"/>
  <c r="M387" i="36"/>
  <c r="C397" i="36"/>
  <c r="C5" i="37" s="1"/>
  <c r="K397" i="36"/>
  <c r="K5" i="37" s="1"/>
  <c r="I397" i="36"/>
  <c r="I5" i="37" s="1"/>
  <c r="E105" i="36"/>
  <c r="G250" i="36"/>
  <c r="O21" i="30"/>
  <c r="D39" i="32"/>
  <c r="F39" i="32" s="1"/>
  <c r="O13" i="30"/>
  <c r="F16" i="44" s="1"/>
  <c r="O31" i="30"/>
  <c r="F34" i="44" s="1"/>
  <c r="O54" i="30"/>
  <c r="F57" i="44" s="1"/>
  <c r="J65" i="30"/>
  <c r="O70" i="30"/>
  <c r="F73" i="44" s="1"/>
  <c r="O83" i="30"/>
  <c r="F86" i="44" s="1"/>
  <c r="E3" i="36"/>
  <c r="E40" i="36"/>
  <c r="M95" i="36"/>
  <c r="H105" i="36"/>
  <c r="M201" i="36"/>
  <c r="M299" i="36"/>
  <c r="H309" i="36"/>
  <c r="M352" i="36"/>
  <c r="D397" i="36"/>
  <c r="L397" i="36"/>
  <c r="L5" i="37" s="1"/>
  <c r="F397" i="36"/>
  <c r="F5" i="37" s="1"/>
  <c r="M106" i="36"/>
  <c r="M226" i="36"/>
  <c r="F17" i="37" s="1"/>
  <c r="L17" i="37" s="1"/>
  <c r="K331" i="36"/>
  <c r="O4" i="30"/>
  <c r="F7" i="44" s="1"/>
  <c r="I2" i="30"/>
  <c r="O19" i="30"/>
  <c r="F22" i="44" s="1"/>
  <c r="O37" i="30"/>
  <c r="F40" i="44" s="1"/>
  <c r="K30" i="30"/>
  <c r="C65" i="30"/>
  <c r="O94" i="30"/>
  <c r="F97" i="44" s="1"/>
  <c r="O107" i="30"/>
  <c r="F110" i="44" s="1"/>
  <c r="O117" i="30"/>
  <c r="F120" i="44" s="1"/>
  <c r="M23" i="36"/>
  <c r="M54" i="36"/>
  <c r="M116" i="36"/>
  <c r="I105" i="36"/>
  <c r="E190" i="36"/>
  <c r="C250" i="36"/>
  <c r="K250" i="36"/>
  <c r="M319" i="36"/>
  <c r="M345" i="36"/>
  <c r="G331" i="36"/>
  <c r="M375" i="36"/>
  <c r="J379" i="36"/>
  <c r="J7" i="37" s="1"/>
  <c r="C131" i="38"/>
  <c r="F2364" i="44" s="1"/>
  <c r="F136" i="32"/>
  <c r="AH51" i="45" s="1"/>
  <c r="M91" i="36"/>
  <c r="I190" i="36"/>
  <c r="M310" i="36"/>
  <c r="E30" i="30"/>
  <c r="M30" i="30"/>
  <c r="L30" i="30"/>
  <c r="O80" i="30"/>
  <c r="F83" i="44" s="1"/>
  <c r="E79" i="30"/>
  <c r="M79" i="30"/>
  <c r="O138" i="30"/>
  <c r="F141" i="44" s="1"/>
  <c r="B24" i="31"/>
  <c r="D24" i="31"/>
  <c r="B17" i="46" s="1"/>
  <c r="B32" i="45" s="1"/>
  <c r="H3" i="36"/>
  <c r="M41" i="36"/>
  <c r="M146" i="36"/>
  <c r="M217" i="36"/>
  <c r="M263" i="36"/>
  <c r="H250" i="36"/>
  <c r="H331" i="36"/>
  <c r="M398" i="36"/>
  <c r="F30" i="30"/>
  <c r="H65" i="30"/>
  <c r="F21" i="32"/>
  <c r="H24" i="35"/>
  <c r="D190" i="36"/>
  <c r="L190" i="36"/>
  <c r="M251" i="36"/>
  <c r="E250" i="36"/>
  <c r="C309" i="36"/>
  <c r="K309" i="36"/>
  <c r="I309" i="36"/>
  <c r="I331" i="36"/>
  <c r="L331" i="36"/>
  <c r="M362" i="36"/>
  <c r="G397" i="36"/>
  <c r="G5" i="37" s="1"/>
  <c r="E397" i="36"/>
  <c r="E5" i="37" s="1"/>
  <c r="M424" i="36"/>
  <c r="C24" i="31"/>
  <c r="D8" i="32"/>
  <c r="F8" i="32" s="1"/>
  <c r="C5" i="30"/>
  <c r="O27" i="30"/>
  <c r="O6" i="30"/>
  <c r="F9" i="44" s="1"/>
  <c r="O66" i="30"/>
  <c r="F69" i="44" s="1"/>
  <c r="D79" i="30"/>
  <c r="H79" i="30"/>
  <c r="L79" i="30"/>
  <c r="O91" i="30"/>
  <c r="F94" i="44" s="1"/>
  <c r="E126" i="30"/>
  <c r="I126" i="30"/>
  <c r="M126" i="30"/>
  <c r="O135" i="30"/>
  <c r="F138" i="44" s="1"/>
  <c r="O140" i="30"/>
  <c r="C40" i="36"/>
  <c r="F92" i="32"/>
  <c r="D91" i="32"/>
  <c r="F91" i="32" s="1"/>
  <c r="F93" i="30"/>
  <c r="J93" i="30"/>
  <c r="N93" i="30"/>
  <c r="I93" i="30"/>
  <c r="M93" i="30"/>
  <c r="O131" i="30"/>
  <c r="F134" i="44" s="1"/>
  <c r="E30" i="32"/>
  <c r="O3" i="30"/>
  <c r="F6" i="44" s="1"/>
  <c r="O28" i="30"/>
  <c r="F31" i="44" s="1"/>
  <c r="O52" i="30"/>
  <c r="F55" i="44" s="1"/>
  <c r="O60" i="30"/>
  <c r="O61" i="30"/>
  <c r="F64" i="44" s="1"/>
  <c r="O88" i="30"/>
  <c r="F91" i="44" s="1"/>
  <c r="O123" i="30"/>
  <c r="F126" i="44" s="1"/>
  <c r="O127" i="30"/>
  <c r="F130" i="44" s="1"/>
  <c r="F190" i="36"/>
  <c r="J190" i="36"/>
  <c r="F250" i="36"/>
  <c r="J250" i="36"/>
  <c r="O429" i="41"/>
  <c r="O143" i="30"/>
  <c r="F146" i="44" s="1"/>
  <c r="C190" i="36"/>
  <c r="G190" i="36"/>
  <c r="K190" i="36"/>
  <c r="F3" i="36"/>
  <c r="J3" i="36"/>
  <c r="C3" i="36"/>
  <c r="G3" i="36"/>
  <c r="K3" i="36"/>
  <c r="M14" i="36"/>
  <c r="D40" i="36"/>
  <c r="H40" i="36"/>
  <c r="L40" i="36"/>
  <c r="F40" i="36"/>
  <c r="J40" i="36"/>
  <c r="C105" i="36"/>
  <c r="G105" i="36"/>
  <c r="K105" i="36"/>
  <c r="F331" i="36"/>
  <c r="J331" i="36"/>
  <c r="H429" i="41"/>
  <c r="D6" i="37"/>
  <c r="H6" i="37"/>
  <c r="L6" i="37"/>
  <c r="E121" i="32" l="1"/>
  <c r="F121" i="32" s="1"/>
  <c r="F140" i="32"/>
  <c r="F139" i="32"/>
  <c r="F84" i="32"/>
  <c r="D28" i="32"/>
  <c r="D27" i="32" s="1"/>
  <c r="F27" i="32" s="1"/>
  <c r="F20" i="32"/>
  <c r="O5" i="30"/>
  <c r="F8" i="44" s="1"/>
  <c r="D131" i="32"/>
  <c r="F131" i="32" s="1"/>
  <c r="E4" i="31"/>
  <c r="AH43" i="45"/>
  <c r="F128" i="32"/>
  <c r="B35" i="46"/>
  <c r="C35" i="46"/>
  <c r="B25" i="46"/>
  <c r="B40" i="45" s="1"/>
  <c r="B19" i="46"/>
  <c r="B34" i="45" s="1"/>
  <c r="D52" i="32"/>
  <c r="F52" i="32" s="1"/>
  <c r="M379" i="36"/>
  <c r="J18" i="37" s="1"/>
  <c r="J19" i="37" s="1"/>
  <c r="E19" i="35"/>
  <c r="M309" i="36"/>
  <c r="H15" i="37" s="1"/>
  <c r="H19" i="37" s="1"/>
  <c r="L4" i="37"/>
  <c r="E6" i="35"/>
  <c r="AH57" i="45" s="1"/>
  <c r="F24" i="44"/>
  <c r="F143" i="44"/>
  <c r="F30" i="44"/>
  <c r="E16" i="35"/>
  <c r="E5" i="35"/>
  <c r="AH56" i="45" s="1"/>
  <c r="F135" i="32"/>
  <c r="D61" i="32"/>
  <c r="F61" i="32" s="1"/>
  <c r="F89" i="32"/>
  <c r="F63" i="44"/>
  <c r="C146" i="38"/>
  <c r="F114" i="32"/>
  <c r="D70" i="32"/>
  <c r="F70" i="32" s="1"/>
  <c r="F126" i="32"/>
  <c r="D31" i="32"/>
  <c r="F31" i="32" s="1"/>
  <c r="D73" i="32"/>
  <c r="F73" i="32" s="1"/>
  <c r="E124" i="32"/>
  <c r="E20" i="31" s="1"/>
  <c r="D54" i="32"/>
  <c r="F54" i="32" s="1"/>
  <c r="E10" i="35"/>
  <c r="AH61" i="45" s="1"/>
  <c r="F129" i="32"/>
  <c r="D66" i="32"/>
  <c r="F66" i="32" s="1"/>
  <c r="E107" i="32"/>
  <c r="E17" i="31" s="1"/>
  <c r="M331" i="36"/>
  <c r="I15" i="37" s="1"/>
  <c r="I19" i="37" s="1"/>
  <c r="G4" i="37"/>
  <c r="I4" i="37"/>
  <c r="E7" i="35"/>
  <c r="AH58" i="45" s="1"/>
  <c r="E3" i="35"/>
  <c r="AH54" i="45" s="1"/>
  <c r="C4" i="37"/>
  <c r="E8" i="35"/>
  <c r="AH59" i="45" s="1"/>
  <c r="M7" i="37"/>
  <c r="I3" i="37"/>
  <c r="E11" i="35"/>
  <c r="AH62" i="45" s="1"/>
  <c r="E9" i="35"/>
  <c r="AH60" i="45" s="1"/>
  <c r="E4" i="35"/>
  <c r="AH55" i="45" s="1"/>
  <c r="E110" i="32"/>
  <c r="E18" i="31" s="1"/>
  <c r="D115" i="32"/>
  <c r="F115" i="32" s="1"/>
  <c r="E11" i="31" s="1"/>
  <c r="D94" i="32"/>
  <c r="D80" i="32"/>
  <c r="D79" i="32" s="1"/>
  <c r="F79" i="32" s="1"/>
  <c r="AH48" i="45" s="1"/>
  <c r="F108" i="32"/>
  <c r="O93" i="30"/>
  <c r="N145" i="30"/>
  <c r="O79" i="30"/>
  <c r="D7" i="32"/>
  <c r="F7" i="32" s="1"/>
  <c r="E4" i="37"/>
  <c r="F4" i="37"/>
  <c r="M250" i="36"/>
  <c r="G15" i="37" s="1"/>
  <c r="M397" i="36"/>
  <c r="K16" i="37" s="1"/>
  <c r="L16" i="37" s="1"/>
  <c r="O30" i="30"/>
  <c r="D5" i="37"/>
  <c r="M5" i="37" s="1"/>
  <c r="E429" i="36"/>
  <c r="M105" i="36"/>
  <c r="E14" i="37" s="1"/>
  <c r="E19" i="37" s="1"/>
  <c r="L3" i="37"/>
  <c r="E21" i="35"/>
  <c r="K4" i="37"/>
  <c r="D4" i="37"/>
  <c r="H429" i="36"/>
  <c r="D3" i="37"/>
  <c r="H145" i="30"/>
  <c r="I429" i="36"/>
  <c r="M40" i="36"/>
  <c r="D14" i="37" s="1"/>
  <c r="D19" i="37" s="1"/>
  <c r="E15" i="35"/>
  <c r="M145" i="30"/>
  <c r="I145" i="30"/>
  <c r="L145" i="30"/>
  <c r="G145" i="30"/>
  <c r="M6" i="37"/>
  <c r="L429" i="36"/>
  <c r="H4" i="37"/>
  <c r="D4" i="32"/>
  <c r="O126" i="30"/>
  <c r="K145" i="30"/>
  <c r="O65" i="30"/>
  <c r="E20" i="35"/>
  <c r="E3" i="37"/>
  <c r="E22" i="35"/>
  <c r="D13" i="32"/>
  <c r="F13" i="32" s="1"/>
  <c r="D429" i="36"/>
  <c r="M3" i="36"/>
  <c r="J145" i="30"/>
  <c r="D37" i="32"/>
  <c r="F37" i="32" s="1"/>
  <c r="M190" i="36"/>
  <c r="F14" i="37" s="1"/>
  <c r="F19" i="37" s="1"/>
  <c r="D6" i="32"/>
  <c r="F6" i="32" s="1"/>
  <c r="C2" i="30"/>
  <c r="C429" i="36"/>
  <c r="C3" i="37"/>
  <c r="E13" i="31"/>
  <c r="H3" i="37"/>
  <c r="E145" i="30"/>
  <c r="F145" i="30"/>
  <c r="E17" i="35"/>
  <c r="G429" i="36"/>
  <c r="G3" i="37"/>
  <c r="D145" i="30"/>
  <c r="J3" i="37"/>
  <c r="J429" i="36"/>
  <c r="E14" i="35"/>
  <c r="K429" i="36"/>
  <c r="K3" i="37"/>
  <c r="F3" i="37"/>
  <c r="F429" i="36"/>
  <c r="J4" i="37"/>
  <c r="E18" i="35"/>
  <c r="F28" i="32"/>
  <c r="F125" i="32"/>
  <c r="E8" i="37" l="1"/>
  <c r="E19" i="31"/>
  <c r="E22" i="31" s="1"/>
  <c r="D124" i="32"/>
  <c r="E12" i="31" s="1"/>
  <c r="F110" i="32"/>
  <c r="F107" i="32"/>
  <c r="F80" i="32"/>
  <c r="E5" i="31"/>
  <c r="AH44" i="45"/>
  <c r="K19" i="37"/>
  <c r="L18" i="37"/>
  <c r="AH63" i="45"/>
  <c r="B22" i="46"/>
  <c r="B43" i="46"/>
  <c r="C43" i="46"/>
  <c r="B37" i="46"/>
  <c r="C37" i="46"/>
  <c r="D60" i="32"/>
  <c r="F60" i="32" s="1"/>
  <c r="D93" i="32"/>
  <c r="F2379" i="44"/>
  <c r="I8" i="37"/>
  <c r="L15" i="37"/>
  <c r="L8" i="37"/>
  <c r="B62" i="46" s="1"/>
  <c r="L108" i="45" s="1"/>
  <c r="B81" i="45" s="1"/>
  <c r="F8" i="37"/>
  <c r="B50" i="46" s="1"/>
  <c r="L102" i="45" s="1"/>
  <c r="B75" i="45" s="1"/>
  <c r="G8" i="37"/>
  <c r="B52" i="46" s="1"/>
  <c r="L103" i="45" s="1"/>
  <c r="B76" i="45" s="1"/>
  <c r="G19" i="37"/>
  <c r="F129" i="44"/>
  <c r="F33" i="44"/>
  <c r="F82" i="44"/>
  <c r="F96" i="44"/>
  <c r="F68" i="44"/>
  <c r="D65" i="32"/>
  <c r="F65" i="32" s="1"/>
  <c r="D8" i="37"/>
  <c r="B48" i="46" s="1"/>
  <c r="L101" i="45" s="1"/>
  <c r="E93" i="32"/>
  <c r="E141" i="32" s="1"/>
  <c r="F94" i="32"/>
  <c r="E10" i="31" s="1"/>
  <c r="D30" i="32"/>
  <c r="F30" i="32" s="1"/>
  <c r="K8" i="37"/>
  <c r="B60" i="46" s="1"/>
  <c r="L107" i="45" s="1"/>
  <c r="B80" i="45" s="1"/>
  <c r="M429" i="36"/>
  <c r="B20" i="46" s="1"/>
  <c r="B35" i="45" s="1"/>
  <c r="E9" i="31"/>
  <c r="C14" i="37"/>
  <c r="L14" i="37" s="1"/>
  <c r="M4" i="37"/>
  <c r="J8" i="37"/>
  <c r="B58" i="46" s="1"/>
  <c r="L106" i="45" s="1"/>
  <c r="H8" i="37"/>
  <c r="B54" i="46" s="1"/>
  <c r="L104" i="45" s="1"/>
  <c r="D3" i="32"/>
  <c r="F3" i="32" s="1"/>
  <c r="F4" i="32"/>
  <c r="D5" i="32"/>
  <c r="F5" i="32" s="1"/>
  <c r="O2" i="30"/>
  <c r="C145" i="30"/>
  <c r="O145" i="30" s="1"/>
  <c r="F148" i="44" s="1"/>
  <c r="E23" i="35"/>
  <c r="C8" i="37"/>
  <c r="M3" i="37"/>
  <c r="E12" i="35"/>
  <c r="F124" i="32" l="1"/>
  <c r="AH50" i="45" s="1"/>
  <c r="B56" i="46"/>
  <c r="L105" i="45" s="1"/>
  <c r="B78" i="45" s="1"/>
  <c r="C40" i="46"/>
  <c r="B37" i="45"/>
  <c r="E6" i="31"/>
  <c r="AH45" i="45"/>
  <c r="E7" i="31"/>
  <c r="AH46" i="45"/>
  <c r="E8" i="31"/>
  <c r="AH47" i="45"/>
  <c r="B74" i="45"/>
  <c r="B79" i="45"/>
  <c r="B77" i="45"/>
  <c r="B40" i="46"/>
  <c r="B38" i="46"/>
  <c r="C38" i="46"/>
  <c r="L19" i="37"/>
  <c r="F5" i="44"/>
  <c r="F93" i="32"/>
  <c r="AH49" i="45" s="1"/>
  <c r="M8" i="37"/>
  <c r="B21" i="46" s="1"/>
  <c r="B36" i="45" s="1"/>
  <c r="C19" i="37"/>
  <c r="E24" i="35"/>
  <c r="D2" i="32"/>
  <c r="B160" i="35" l="1"/>
  <c r="B67" i="46"/>
  <c r="L110" i="45" s="1"/>
  <c r="B83" i="45" s="1"/>
  <c r="B65" i="46"/>
  <c r="L109" i="45" s="1"/>
  <c r="B82" i="45" s="1"/>
  <c r="F2" i="32"/>
  <c r="AH42" i="45" s="1"/>
  <c r="AH52" i="45" s="1"/>
  <c r="B46" i="46"/>
  <c r="L100" i="45" s="1"/>
  <c r="B39" i="46"/>
  <c r="C39" i="46"/>
  <c r="D141" i="32"/>
  <c r="B73" i="45" l="1"/>
  <c r="E3" i="31"/>
  <c r="E15" i="31" s="1"/>
  <c r="E24" i="31" s="1"/>
  <c r="F141" i="32"/>
  <c r="B18" i="46" s="1"/>
  <c r="B36" i="46" l="1"/>
  <c r="B33" i="45"/>
  <c r="C36" i="46"/>
  <c r="A35" i="31"/>
  <c r="B45" i="46"/>
  <c r="L99" i="45" s="1"/>
  <c r="B28" i="46" l="1"/>
  <c r="L98" i="45" s="1"/>
  <c r="B71" i="45" s="1"/>
  <c r="B72" i="45"/>
</calcChain>
</file>

<file path=xl/sharedStrings.xml><?xml version="1.0" encoding="utf-8"?>
<sst xmlns="http://schemas.openxmlformats.org/spreadsheetml/2006/main" count="5703" uniqueCount="1476">
  <si>
    <t>EJERCICIO</t>
  </si>
  <si>
    <t>No.</t>
  </si>
  <si>
    <t>OFICIO DE REMISIÓN</t>
  </si>
  <si>
    <t>Medio electrónico</t>
  </si>
  <si>
    <t>Cargo</t>
  </si>
  <si>
    <t>NOMBRE DEL ENTE PÚBLICO</t>
  </si>
  <si>
    <t>INFORMACIÓN DE RECEPCIÓN</t>
  </si>
  <si>
    <t>Fecha de recepción</t>
  </si>
  <si>
    <t>No. de oficio</t>
  </si>
  <si>
    <t>Fecha del oficio</t>
  </si>
  <si>
    <t>VERIFICACIÓN DE CUMPLIMIENTO</t>
  </si>
  <si>
    <t>PRESUPUESTO DE EGRESOS</t>
  </si>
  <si>
    <t>INCONSISTENCIAS</t>
  </si>
  <si>
    <t>Inconsistencia</t>
  </si>
  <si>
    <t>DATOS OFICIALÍA DE PARTES</t>
  </si>
  <si>
    <t>INFORMACIÓN QUE SE ACOMPAÑA</t>
  </si>
  <si>
    <t>Documentación</t>
  </si>
  <si>
    <t>Plantilla de personal de carácter permanente</t>
  </si>
  <si>
    <t>Informe sobre estudios actuariales - LDF</t>
  </si>
  <si>
    <t>Cuenta detallada de movimientos de fondos</t>
  </si>
  <si>
    <t>Corte del primer semestre</t>
  </si>
  <si>
    <t>Otros</t>
  </si>
  <si>
    <t>ELABORÓ</t>
  </si>
  <si>
    <t>Guadalajara, Jalisco; a</t>
  </si>
  <si>
    <t>Modificación al presupuesto de egresos</t>
  </si>
  <si>
    <t>OBLIGACIÓN O DOCUMENTACIÓN REMITIDA</t>
  </si>
  <si>
    <t>Presupuesto de egresos</t>
  </si>
  <si>
    <t>Nombre del remitente</t>
  </si>
  <si>
    <t>CÓDIGO DEL ENTE</t>
  </si>
  <si>
    <t>REVISÓ</t>
  </si>
  <si>
    <t>DESCRIPCIÓN</t>
  </si>
  <si>
    <t>1.  NO ETIQUETADO</t>
  </si>
  <si>
    <t>2.  ETIQUETADO</t>
  </si>
  <si>
    <t>TOTAL ANUAL</t>
  </si>
  <si>
    <t>1.1
RECURSOS FISCALES</t>
  </si>
  <si>
    <t>1.2
FINANCIAMIENTOS INTERNOS</t>
  </si>
  <si>
    <t>1.3
FINANCIAMIENTOS EXTERNOS</t>
  </si>
  <si>
    <t>1.4
INGRESOS 
PROPIOS</t>
  </si>
  <si>
    <t>1.5
RECURSOS
FEDERALES</t>
  </si>
  <si>
    <t>1.6
RECURSOS ESTATALES</t>
  </si>
  <si>
    <t>1.7
OTROS RECURSOS DE LIBRE DISPOSICIÓN</t>
  </si>
  <si>
    <t>2.5 
RECURSOS FEDERALES</t>
  </si>
  <si>
    <t>2.6
RECURSOS ESTATALES</t>
  </si>
  <si>
    <t>2.7
OTROS RECURSOS DE TRANSFERENCIAS FEDERALES ETIQUETADAS</t>
  </si>
  <si>
    <t>SERVICIOS PERSONALES</t>
  </si>
  <si>
    <t>REMUNERACIONES AL PERSONAL DE CARÁCTER PERMANENTE</t>
  </si>
  <si>
    <t>Dietas</t>
  </si>
  <si>
    <t>Haberes</t>
  </si>
  <si>
    <t>Sueldos base al personal permanente</t>
  </si>
  <si>
    <t>Remuneraciones por adscripción laboral en el extranjero</t>
  </si>
  <si>
    <t>REMUNERACIONES AL PERSONAL DE CARÁCTER TRANSITORIO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</si>
  <si>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</si>
  <si>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</si>
  <si>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</si>
  <si>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</si>
  <si>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REMUNERACIONES ADICIONALES Y ESPECIALES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</si>
  <si>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</si>
  <si>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</si>
  <si>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</si>
  <si>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</si>
  <si>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</si>
  <si>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</si>
  <si>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</si>
  <si>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 leyes y custodia de valores</t>
  </si>
  <si>
    <t>SEGURIDAD SOCIAL</t>
  </si>
  <si>
    <t>Aportaciones de seguridad social</t>
  </si>
  <si>
    <t>Aportaciones a fondos de vivienda</t>
  </si>
  <si>
    <t>Aportaciones al sistema para el retiro</t>
  </si>
  <si>
    <t>Aportaciones para seguros</t>
  </si>
  <si>
    <t>OTRAS PRESTACIONES SOCIALES Y ECONÓMICAS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</si>
  <si>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</si>
  <si>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</si>
  <si>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</si>
  <si>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</si>
  <si>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</si>
  <si>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</si>
  <si>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</t>
  </si>
  <si>
    <t>Previsiones de carácter laboral, económica y de seguridad social</t>
  </si>
  <si>
    <t>PAGO DE ESTÍMULOS A SERVIDORES PÚBLICOS</t>
  </si>
  <si>
    <t>Estímulos</t>
  </si>
  <si>
    <t>Recompensas</t>
  </si>
  <si>
    <t>MATERIALES Y SUMINISTROS</t>
  </si>
  <si>
    <t>MATERIALES DE ADMINISTRACIÓN, EMISIÓN DE DOCUMENTOS Y ARTÍCULOS OFICIALES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</si>
  <si>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</si>
  <si>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</si>
  <si>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</si>
  <si>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</si>
  <si>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</si>
  <si>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</si>
  <si>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</si>
  <si>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</si>
  <si>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ALIMENTOS Y UTENSILIOS</t>
  </si>
  <si>
    <t>Productos alimenticios para personas</t>
  </si>
  <si>
    <t>Productos alimenticios para animales</t>
  </si>
  <si>
    <t>Utensilios para el servicio de alimentación</t>
  </si>
  <si>
    <t>MATERIAS PRIMAS Y MATERIALES DE PRODUCCIÓN Y COMERCIALIZACIÓN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</si>
  <si>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</si>
  <si>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</si>
  <si>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</si>
  <si>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</si>
  <si>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</si>
  <si>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</si>
  <si>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</si>
  <si>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</si>
  <si>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</si>
  <si>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MATERIALES Y ARTÍCULOS DE CONSTRUCCIÓN Y DE REPARACIÓN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</si>
  <si>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</si>
  <si>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</si>
  <si>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</si>
  <si>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</si>
  <si>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</si>
  <si>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</si>
  <si>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</si>
  <si>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</si>
  <si>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</si>
  <si>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QUÍMICOS, FARMACÉUTICOS Y DE LABORATORIO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</si>
  <si>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</si>
  <si>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</si>
  <si>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</si>
  <si>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</si>
  <si>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</si>
  <si>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 plásticos y derivados</t>
  </si>
  <si>
    <t>Otros productos químicos</t>
  </si>
  <si>
    <t>COMBUSTIBLES, LUBRICANTES Y ADITIVOS</t>
  </si>
  <si>
    <t>Combustibles, lubricantes y aditivos</t>
  </si>
  <si>
    <t>Carbón y sus derivados</t>
  </si>
  <si>
    <t>VESTUARIO, BLANCOS, PRENDAS DE PROTECCIÓN Y ARTÍCULOS DEPORTIVOS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</si>
  <si>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</si>
  <si>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</si>
  <si>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</si>
  <si>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</si>
  <si>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</si>
  <si>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MATERIALES Y SUMINISTROS PARA SEGURIDAD</t>
  </si>
  <si>
    <t>Sustancias y materiales explosivos</t>
  </si>
  <si>
    <t>Materiales de seguridad pública</t>
  </si>
  <si>
    <t>Prendas de protección para seguridad pública y nacional</t>
  </si>
  <si>
    <t>HERRAMIENTAS, REFACCIONES Y ACCESORIOS MENORES</t>
  </si>
  <si>
    <t>Herramientas menores</t>
  </si>
  <si>
    <t>Refacciones y accesorios menores de edificios</t>
  </si>
  <si>
    <t>Refacciones y accesorios menores de mobiliario 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</si>
  <si>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</si>
  <si>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</si>
  <si>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</si>
  <si>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</si>
  <si>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</si>
  <si>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</si>
  <si>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SERVICIOS GENERALES</t>
  </si>
  <si>
    <t>SERVICIOS BÁSICOS</t>
  </si>
  <si>
    <t>Energía eléctrica</t>
  </si>
  <si>
    <t xml:space="preserve">Gas 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</si>
  <si>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</si>
  <si>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</si>
  <si>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</si>
  <si>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</si>
  <si>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</si>
  <si>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</si>
  <si>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</si>
  <si>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SERVICIOS DE ARRENDAMIENTO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</si>
  <si>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</si>
  <si>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</si>
  <si>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</si>
  <si>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</si>
  <si>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</si>
  <si>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</si>
  <si>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</si>
  <si>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</si>
  <si>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</si>
  <si>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PROFESIONALES, CIENTÍFICOS, TÉCNICOS Y OTROS SERVICIOS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</si>
  <si>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</si>
  <si>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</si>
  <si>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</si>
  <si>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</si>
  <si>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</si>
  <si>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</si>
  <si>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</si>
  <si>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</si>
  <si>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</si>
  <si>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FINANCIEROS, BANCARIOS Y COMERCIALES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</si>
  <si>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</si>
  <si>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</si>
  <si>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</si>
  <si>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</si>
  <si>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</si>
  <si>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</si>
  <si>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</si>
  <si>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</si>
  <si>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</si>
  <si>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SERVICIOS DE INSTALACIÓN, REPARACIÓN, MANTENIMIENTO Y CONSERVACIÓN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</si>
  <si>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</si>
  <si>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</si>
  <si>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</si>
  <si>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</si>
  <si>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</si>
  <si>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</si>
  <si>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</si>
  <si>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</si>
  <si>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</si>
  <si>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SERVICIOS DE COMUNICACIÓN SOCIAL Y PUBLICIDAD</t>
  </si>
  <si>
    <t>Difusión por radio, televisión y otros medios de mensajes sobre programas y actividades gubernamentales</t>
  </si>
  <si>
    <t>Difusión por radio,  televisión y otros medios de mensajes comerciales para promover la venta de bienes o servicios</t>
  </si>
  <si>
    <t>Servicios de creatividad, preproducción y producción de publicidad, excepto Internet</t>
  </si>
  <si>
    <t>Servicios de revelado de  fotografías</t>
  </si>
  <si>
    <t>Servicios de la industria fílmica, del sonido y del video</t>
  </si>
  <si>
    <t>Otros servicios de información</t>
  </si>
  <si>
    <t>SERVICIOS DE TRASLADO Y VIÁTICOS</t>
  </si>
  <si>
    <t>Pasajes aéreos</t>
  </si>
  <si>
    <t>Pasajes terrestres</t>
  </si>
  <si>
    <t>Pasajes marítimos, lacustres y fluviales</t>
  </si>
  <si>
    <t>Autotransporte</t>
  </si>
  <si>
    <t>Viáticos en el país</t>
  </si>
  <si>
    <t xml:space="preserve">Viáticos en el extranjero </t>
  </si>
  <si>
    <t>Gastos de instalación y traslado de menaje</t>
  </si>
  <si>
    <t>Servicios integrales de traslado y viáticos</t>
  </si>
  <si>
    <t>Otros servicios de traslado y hospedaje</t>
  </si>
  <si>
    <t>SERVICIOS OFICIALES</t>
  </si>
  <si>
    <t>Gastos de ceremonial</t>
  </si>
  <si>
    <t>Gastos de orden  social y cultural</t>
  </si>
  <si>
    <t>Congresos y convenciones</t>
  </si>
  <si>
    <t>Exposiciones</t>
  </si>
  <si>
    <t>Gastos de representación</t>
  </si>
  <si>
    <t>OTROS SERVICIOS GENERALES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</si>
  <si>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</si>
  <si>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</si>
  <si>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</si>
  <si>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</si>
  <si>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</si>
  <si>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</si>
  <si>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</si>
  <si>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 y otros que se deriven de una relación laboral</t>
  </si>
  <si>
    <t>Otros servicios generales</t>
  </si>
  <si>
    <t>TRANSFERENCIAS, ASIGNACIONES, SUBSIDIOS Y OTRAS  AYUDAS</t>
  </si>
  <si>
    <t>TRANSFERENCIAS INTERNAS Y ASIGNACIONES AL SECTOR PÚBLICO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</si>
  <si>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</si>
  <si>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</si>
  <si>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</si>
  <si>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</si>
  <si>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</si>
  <si>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</si>
  <si>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</si>
  <si>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</si>
  <si>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</si>
  <si>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</si>
  <si>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</si>
  <si>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 xml:space="preserve">Transferencias otorgadas para instituciones paraestatales públicas financieras  </t>
  </si>
  <si>
    <t>Transferencias otorgadas a entidades federativas y municipios</t>
  </si>
  <si>
    <t>Transferencias a fideicomisos de entidades federativas y municipios</t>
  </si>
  <si>
    <t>SUBSIDIOS Y SUBVENCIONES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</si>
  <si>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</si>
  <si>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</si>
  <si>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</si>
  <si>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</si>
  <si>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</si>
  <si>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 xml:space="preserve">Subsidios a la vivienda </t>
  </si>
  <si>
    <t>Subvenciones al consumo</t>
  </si>
  <si>
    <t>Subsidios a entidades federativas y municipios</t>
  </si>
  <si>
    <t>Otros subsidios</t>
  </si>
  <si>
    <t>AYUDAS SOCIALES</t>
  </si>
  <si>
    <t xml:space="preserve">Ayudas sociales a personas 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</si>
  <si>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</si>
  <si>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</si>
  <si>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</si>
  <si>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</si>
  <si>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</si>
  <si>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</si>
  <si>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</si>
  <si>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 Y JUBILACIONES</t>
  </si>
  <si>
    <t>Pensiones</t>
  </si>
  <si>
    <t>Jubilaciones</t>
  </si>
  <si>
    <t>Otras pensiones y jubilaciones</t>
  </si>
  <si>
    <t>TRANSFERENCIAS A FIDEICOMISOS, MANDATOS Y OTROS ANÁLOGOS</t>
  </si>
  <si>
    <t>Transferencias a fideicomisos del Poder Ejecutivo</t>
  </si>
  <si>
    <t>Transferencias a fideicomisos del Poder Legislativo</t>
  </si>
  <si>
    <t>Transferencias a fideicomisos del Poder Judicial</t>
  </si>
  <si>
    <t>Trasferencias a fideicomisos públicos de entidades paraestatales no empresariales y no financieras</t>
  </si>
  <si>
    <t>Transferencias a fideicomisos públicos de entidades paraestatales empresariales y no financieras</t>
  </si>
  <si>
    <t>TRANSFERENCIAS A LA SEGURIDAD SOCIAL</t>
  </si>
  <si>
    <t>Transferencias por obligación de ley</t>
  </si>
  <si>
    <t>DONATIVOS</t>
  </si>
  <si>
    <t>Donativos a instituciones sin fines de lucro</t>
  </si>
  <si>
    <t xml:space="preserve">Donativos a entidades federativas </t>
  </si>
  <si>
    <t>Donativos a fideicomisos privados</t>
  </si>
  <si>
    <t>Donativos a fideicomisos estatales</t>
  </si>
  <si>
    <t>Donativos internacionales</t>
  </si>
  <si>
    <t>TRANSFERENCIAS AL EXTERIOR</t>
  </si>
  <si>
    <t>Transferencias para gobiernos extranjeros</t>
  </si>
  <si>
    <t>Transferencias para organismos internacionales</t>
  </si>
  <si>
    <t>Transferencias para el sector privado externo</t>
  </si>
  <si>
    <t xml:space="preserve">BIENES MUEBLES, INMUEBLES E INTANGIBLES </t>
  </si>
  <si>
    <t>MOBILIARIO Y EQUIPO DE ADMINISTRACIÓN</t>
  </si>
  <si>
    <t xml:space="preserve">Muebles de oficina y estantería </t>
  </si>
  <si>
    <t>Muebles, excepto de oficina y estantería</t>
  </si>
  <si>
    <t>Bienes artísticos, culturales y científicos</t>
  </si>
  <si>
    <t>Objetos de valor</t>
  </si>
  <si>
    <t>Equipo de cómputo de tecnologías de la información</t>
  </si>
  <si>
    <t>Otros mobiliarios y equipos de administración</t>
  </si>
  <si>
    <t>MOBILIARIO Y EQUIPO EDUCACIONAL Y RECREATIVO</t>
  </si>
  <si>
    <t>Equipos y aparatos audiovisuales</t>
  </si>
  <si>
    <t>Aparatos deportivos</t>
  </si>
  <si>
    <t>Cámaras fotográficas y de video</t>
  </si>
  <si>
    <t xml:space="preserve">Otro mobiliario y equipo educacional y recreativo </t>
  </si>
  <si>
    <t>EQUIPO E INSTRUMENTAL MÉDICO Y DE LABORATORIO</t>
  </si>
  <si>
    <t>Equipo médico y de laboratorio</t>
  </si>
  <si>
    <t>Instrumental médico y de laboratorio</t>
  </si>
  <si>
    <t>VEHÍCULOS Y EQUIPO DE TRANSPORTE</t>
  </si>
  <si>
    <t>Carrocerías  y remolques</t>
  </si>
  <si>
    <t>Equipo aeroespacial</t>
  </si>
  <si>
    <t>Equipo ferroviario</t>
  </si>
  <si>
    <t>Embarcaciones</t>
  </si>
  <si>
    <t>Otros equipo de transporte</t>
  </si>
  <si>
    <t>EQUIPO DE DEFENSA Y SEGURIDAD</t>
  </si>
  <si>
    <t>Equipo de defensa y seguridad</t>
  </si>
  <si>
    <t>MAQUINARIA, OTROS EQUIPOS Y HERRAMIENTAS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</si>
  <si>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</si>
  <si>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</si>
  <si>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</si>
  <si>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</si>
  <si>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</si>
  <si>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 de generación eléctrica, aparatos y accesorios eléctricos</t>
  </si>
  <si>
    <t>Herramientas y máquinas-herramienta</t>
  </si>
  <si>
    <t>Otros equipos</t>
  </si>
  <si>
    <t>ACTIVOS BIOLÓGICOS</t>
  </si>
  <si>
    <t>Bovinos</t>
  </si>
  <si>
    <t>Porcinos</t>
  </si>
  <si>
    <t>Aves</t>
  </si>
  <si>
    <t xml:space="preserve">Ovinos y caprinos </t>
  </si>
  <si>
    <t>Peces y acuicultura</t>
  </si>
  <si>
    <t>Equinos</t>
  </si>
  <si>
    <t>Especies menores y de zoológico</t>
  </si>
  <si>
    <t>Árboles y plantas</t>
  </si>
  <si>
    <t>Otros activos biológicos</t>
  </si>
  <si>
    <t>BIENES INMUEBLES</t>
  </si>
  <si>
    <t>Terrenos</t>
  </si>
  <si>
    <t xml:space="preserve">Viviendas </t>
  </si>
  <si>
    <t>Edificios no residenciales</t>
  </si>
  <si>
    <t>Otros bienes inmuebles</t>
  </si>
  <si>
    <t>ACTIVOS INTANGIBLES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</si>
  <si>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</si>
  <si>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</si>
  <si>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</si>
  <si>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</si>
  <si>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</si>
  <si>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</si>
  <si>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</si>
  <si>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</si>
  <si>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</si>
  <si>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INVERSIÓN PÚBLICA</t>
  </si>
  <si>
    <t>OBRA PÚBLICA EN BIENES DE DOMINIO PÚBLICO</t>
  </si>
  <si>
    <t>Edificación habitacional</t>
  </si>
  <si>
    <t>Edificación no 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</si>
  <si>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</si>
  <si>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</si>
  <si>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</si>
  <si>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</si>
  <si>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</si>
  <si>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OBRA PÚBLICA EN BIENES PROPIOS</t>
  </si>
  <si>
    <t>Edificación no habitacional</t>
  </si>
  <si>
    <t>Construcción de obras para  el abastecimiento de agua,  petróleo, gas, electricidad y telecomunicaciones</t>
  </si>
  <si>
    <t>Trabajos de acabados en edificaciones y otros trabajos especializados</t>
  </si>
  <si>
    <t>PROYECTOS PRODUCTIVOS Y ACCIONES DE FOMENTO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</si>
  <si>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</si>
  <si>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</si>
  <si>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INVERSIONES FINANCIERAS Y OTRAS PROVISIONES</t>
  </si>
  <si>
    <t>INVERSIONES PARA EL FOMENTO DE ACTIVIDADES PRODUCTIVAS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</si>
  <si>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</si>
  <si>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</si>
  <si>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</si>
  <si>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</si>
  <si>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</si>
  <si>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 y participaciones de capital en instituciones paraestatales públicas financieras con fines de política económica</t>
  </si>
  <si>
    <t>Acciones y participaciones 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</si>
  <si>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</si>
  <si>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</si>
  <si>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la liquidez</t>
  </si>
  <si>
    <t>Acciones y participaciones de capital  en el sector privado con fines de gestión de liquidez</t>
  </si>
  <si>
    <t>Acciones y participaciones de capital en el sector externo con fines de gestión  de liquidez</t>
  </si>
  <si>
    <t>COMPRA DE TÍTULOS Y VALORES</t>
  </si>
  <si>
    <t>Bonos</t>
  </si>
  <si>
    <t>Valores representativos de deuda adquiridos con fines de política económica</t>
  </si>
  <si>
    <t>Valores representativos de deuda 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</si>
  <si>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</si>
  <si>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</si>
  <si>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</si>
  <si>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</si>
  <si>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</si>
  <si>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</si>
  <si>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</si>
  <si>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</si>
  <si>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</si>
  <si>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</si>
  <si>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</si>
  <si>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</si>
  <si>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 préstamos al sector externo con fines de gestión de liquidez</t>
  </si>
  <si>
    <t>INVERSIONES EN FIDEICOMISOS, MANDATOS Y OTROS  ANÁLOGOS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</si>
  <si>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</si>
  <si>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</si>
  <si>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</si>
  <si>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</si>
  <si>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</si>
  <si>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 xml:space="preserve">Inversiones en fideicomisos públicos financieros </t>
  </si>
  <si>
    <t>Inversiones en fideicomisos de entidades federativas</t>
  </si>
  <si>
    <t>Inversiones en fideicomisos de municipios</t>
  </si>
  <si>
    <t>OTRAS INVERSIONES FINANCIERAS</t>
  </si>
  <si>
    <t>Depósitos a largo plazo en moneda nacional</t>
  </si>
  <si>
    <t>Depósitos a largo plazo en moneda extranjera</t>
  </si>
  <si>
    <t>PROVISIONES PARA CONTINGENCIAS Y OTRAS EROGACIONES ESPECIALES</t>
  </si>
  <si>
    <t>Contingencias socioeconómicas</t>
  </si>
  <si>
    <t>Otras erogaciones especiales</t>
  </si>
  <si>
    <t>PARTICIPACIONES Y APORTACIONES</t>
  </si>
  <si>
    <t>PARTICIPACIONES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</si>
  <si>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</si>
  <si>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</si>
  <si>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</si>
  <si>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</si>
  <si>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</si>
  <si>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</si>
  <si>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</si>
  <si>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</si>
  <si>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</si>
  <si>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</si>
  <si>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 previstas en leyes y decretos al sistema de protección social</t>
  </si>
  <si>
    <t>Aportaciones previstas en leyes y decretos compensatorias a entidades federativas y municipios</t>
  </si>
  <si>
    <t>CONVENIOS</t>
  </si>
  <si>
    <t>Convenios de reasignación</t>
  </si>
  <si>
    <t>Convenios de descentralización</t>
  </si>
  <si>
    <t>Otros convenios</t>
  </si>
  <si>
    <t>DEUDA  PÚBLICA</t>
  </si>
  <si>
    <t xml:space="preserve">AMORTIZACIÓN DE LA DEUDA PÚBLICA </t>
  </si>
  <si>
    <t>Amortización de la deuda interna con instituciones de crédito</t>
  </si>
  <si>
    <t>Amortización  de la deuda interna por emisión de títulos y valores</t>
  </si>
  <si>
    <t>Amortización de arrendamientos financieros nacionales</t>
  </si>
  <si>
    <t xml:space="preserve">Amortización de la deuda externa con instituciones de crédito 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</si>
  <si>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</si>
  <si>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</si>
  <si>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</si>
  <si>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</si>
  <si>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PÚBLICA</t>
  </si>
  <si>
    <t>Intereses derivados de la colocación de títulos y valores</t>
  </si>
  <si>
    <t>Intereses por arrendamientos  financieros nacionales</t>
  </si>
  <si>
    <t xml:space="preserve">Intereses de la deuda externa con instituciones de crédito </t>
  </si>
  <si>
    <t>Intereses de la deuda con organismos financieros internacionales</t>
  </si>
  <si>
    <t xml:space="preserve">Intereses de la deuda bilateral  </t>
  </si>
  <si>
    <t>Intereses derivados de la colocación de títulos y valores en el exterior</t>
  </si>
  <si>
    <t>Intereses por arrendamientos financieros internacionales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</si>
  <si>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</si>
  <si>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</si>
  <si>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</si>
  <si>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</si>
  <si>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</si>
  <si>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 pública externa</t>
  </si>
  <si>
    <t>COSTO POR COBERTURAS</t>
  </si>
  <si>
    <t>Costos por coberturas</t>
  </si>
  <si>
    <t>APOYOS FINANCIEROS</t>
  </si>
  <si>
    <t>Apoyos a intermediarios financieros</t>
  </si>
  <si>
    <t>Apoyos a ahorradores y deudores del Sistema Financiero Nacional</t>
  </si>
  <si>
    <t>ADEUDOS DE EJERCICIOS FISCALES ANTERIORES (ADEFAS)</t>
  </si>
  <si>
    <t>ADEFAS</t>
  </si>
  <si>
    <t>TOTAL DE EGRESOS</t>
  </si>
  <si>
    <t>IMPUESTOS</t>
  </si>
  <si>
    <t>Impuestos sobre espectáculos públicos</t>
  </si>
  <si>
    <t>Impuesto predial</t>
  </si>
  <si>
    <t>Impuestos sobre negocios jurídicos</t>
  </si>
  <si>
    <t>Recargos</t>
  </si>
  <si>
    <t>Multas</t>
  </si>
  <si>
    <t>Otros no especificados</t>
  </si>
  <si>
    <t>CUOTAS Y APORTACIONES DE SEGURIDAD SOCIAL</t>
  </si>
  <si>
    <t>CONTRIBUCIONES DE MEJORAS</t>
  </si>
  <si>
    <t>DERECHOS</t>
  </si>
  <si>
    <t>PRODUCTOS</t>
  </si>
  <si>
    <t>Productos diversos</t>
  </si>
  <si>
    <t>APROVECHAMIENTOS</t>
  </si>
  <si>
    <t>Incentivos derivados de la colaboración fiscal</t>
  </si>
  <si>
    <t>INGRESOS POR VENTAS DE BIENES, PRESTACIÓN DE SERVICIOS Y OTROS INGRESOS</t>
  </si>
  <si>
    <t>INGRESOS DERIVADOS DE FINANCIAMIENTO</t>
  </si>
  <si>
    <t>TOTAL DE INGRESOS</t>
  </si>
  <si>
    <t>GOBIERNO</t>
  </si>
  <si>
    <t>Legislación</t>
  </si>
  <si>
    <t>Fiscalización</t>
  </si>
  <si>
    <t>JUSTICIA</t>
  </si>
  <si>
    <t>COORDINACIÓN DE LA POLÍTICA DE GOBIERNO</t>
  </si>
  <si>
    <t>Presidencia/Gubernatura</t>
  </si>
  <si>
    <t>Población</t>
  </si>
  <si>
    <t>Territorio</t>
  </si>
  <si>
    <t>RELACIONES EXTERIORES</t>
  </si>
  <si>
    <t>ASUNTOS FINANCIEROS Y HACENDARIOS</t>
  </si>
  <si>
    <t>SEGURIDAD NACIONAL</t>
  </si>
  <si>
    <t>Defensa</t>
  </si>
  <si>
    <t>Marina</t>
  </si>
  <si>
    <t>ASUNTOS DE ORDEN PÚBLICO Y DE SEGURIDAD INTERIOR</t>
  </si>
  <si>
    <t>Policía</t>
  </si>
  <si>
    <t>DESARROLLO SOCIAL</t>
  </si>
  <si>
    <t>VIVIENDA Y SERVICIOS A LA COMUNIDAD</t>
  </si>
  <si>
    <t>Vivienda</t>
  </si>
  <si>
    <t>SALUD</t>
  </si>
  <si>
    <t>RECREACIÓN, CULTURA Y OTRAS MANIFESTACIONES SOCIALES</t>
  </si>
  <si>
    <t>Cultura</t>
  </si>
  <si>
    <t>EDUCACIÓN</t>
  </si>
  <si>
    <t>Posgrado</t>
  </si>
  <si>
    <t>Desempleo</t>
  </si>
  <si>
    <t>Indígenas</t>
  </si>
  <si>
    <t>OTROS ASUNTOS SOCIALES</t>
  </si>
  <si>
    <t>DESARROLLO ECONÓMICO</t>
  </si>
  <si>
    <t>ASUNTOS ECONÓMICOS, COMERCIALES Y LABORALES EN GENERAL</t>
  </si>
  <si>
    <t>Agropecuaria</t>
  </si>
  <si>
    <t>Silvicultura</t>
  </si>
  <si>
    <t>Agroindustrial</t>
  </si>
  <si>
    <t>Hidroagrícola</t>
  </si>
  <si>
    <t>Combustibles Nucleares</t>
  </si>
  <si>
    <t>Electricidad</t>
  </si>
  <si>
    <t>Energía no Eléctrica</t>
  </si>
  <si>
    <t>MINERÍA, MANUFACTURAS Y CONSTRUCCIÓN</t>
  </si>
  <si>
    <t>Manufacturas</t>
  </si>
  <si>
    <t>Construcción</t>
  </si>
  <si>
    <t>TRANSPORTE</t>
  </si>
  <si>
    <t>Comunicaciones</t>
  </si>
  <si>
    <t>TURISMO</t>
  </si>
  <si>
    <t>Turismo</t>
  </si>
  <si>
    <t>CIENCIA, TECNOLOGÍA E INNOVACIÓN</t>
  </si>
  <si>
    <t>Innovación</t>
  </si>
  <si>
    <t>OTRAS INDUSTRIAS Y OTROS ASUNTOS ECONÓMICOS</t>
  </si>
  <si>
    <t>OTRAS NO CLASIFICADAS EN FUNCIONES ANTERIORES</t>
  </si>
  <si>
    <t>TRANSACCIONES DE LA DEUDA PÚBLICA/COSTO FINANCIERO DE LA DEUDA</t>
  </si>
  <si>
    <t>SANEAMIENTO DEL SISTEMA FINANCIERO</t>
  </si>
  <si>
    <t>Apoyos IPAB</t>
  </si>
  <si>
    <t>Salud</t>
  </si>
  <si>
    <t>Activos</t>
  </si>
  <si>
    <t>Beneficiarios</t>
  </si>
  <si>
    <t>Máximo</t>
  </si>
  <si>
    <t>Mínimo</t>
  </si>
  <si>
    <t>Promedio</t>
  </si>
  <si>
    <t>Generación actual</t>
  </si>
  <si>
    <t>Generaciones futuras</t>
  </si>
  <si>
    <t>ACTA DE APROBACIÓN</t>
  </si>
  <si>
    <t>Impuestos</t>
  </si>
  <si>
    <t>Contribuciones de mejoras</t>
  </si>
  <si>
    <t>Productos</t>
  </si>
  <si>
    <t>Aprovechamientos</t>
  </si>
  <si>
    <t>Ingresos por venta de bienes, prestación de servicios y otros ingresos</t>
  </si>
  <si>
    <t>Transferencias, asignaciones, subsidios y subvenciones y pensiones y jubilaciones</t>
  </si>
  <si>
    <t>Ingresos derivados de financiamiento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</si>
  <si>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</si>
  <si>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</si>
  <si>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</si>
  <si>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</si>
  <si>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</si>
  <si>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</si>
  <si>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</si>
  <si>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</si>
  <si>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</si>
  <si>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I N G R E S O S</t>
  </si>
  <si>
    <t>ESTIMACIÓN DE INGRESOS</t>
  </si>
  <si>
    <t>E G R E S O S</t>
  </si>
  <si>
    <t>Cuotas y aportaciones de seguridad social</t>
  </si>
  <si>
    <t>Participaciones, aportaciones, convenios, incentivos derivados de la colaboración fiscal y fondos distintos de las aportaciones</t>
  </si>
  <si>
    <t>INFORMACIÓN DE LA APROBACIÓN AL PRESUPUESTO DE EGRESOS Y SUS MODIFICACIONES</t>
  </si>
  <si>
    <t>SEGÚN ACTA</t>
  </si>
  <si>
    <t>SEGÚN FORMATO</t>
  </si>
  <si>
    <t>Acta Número</t>
  </si>
  <si>
    <t>Acuerdo Número</t>
  </si>
  <si>
    <t>Fecha Acuerdo</t>
  </si>
  <si>
    <t>CRI-LI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</si>
  <si>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</si>
  <si>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</si>
  <si>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</si>
  <si>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</si>
  <si>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</si>
  <si>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</si>
  <si>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</si>
  <si>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</si>
  <si>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</si>
  <si>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</si>
  <si>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</si>
  <si>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</si>
  <si>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</si>
  <si>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 sobre los ingresos</t>
  </si>
  <si>
    <t>Impuestos sobre el patrimonio</t>
  </si>
  <si>
    <t>Impuestos sobre transmisiones patrimoniales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</si>
  <si>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</si>
  <si>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</si>
  <si>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</si>
  <si>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</si>
  <si>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</si>
  <si>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Actualizaciones</t>
  </si>
  <si>
    <t>Gastos de ejecución</t>
  </si>
  <si>
    <t>Otros impuestos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</si>
  <si>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</si>
  <si>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</si>
  <si>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</si>
  <si>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</si>
  <si>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</si>
  <si>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 por obras públicas</t>
  </si>
  <si>
    <t>Derechos por el uso, goce, aprovechamiento o explotación de bienes de dominio público</t>
  </si>
  <si>
    <t>Derechos por el uso del piso</t>
  </si>
  <si>
    <t>Derechos por el uso de los estacionamientos</t>
  </si>
  <si>
    <t>Derechos de uso de cementerios y panteones municipales</t>
  </si>
  <si>
    <t>Derechos de concesiones y demás inmuebles de propiedad municipal</t>
  </si>
  <si>
    <t>Derechos a los hidrocarburos (Derogado)</t>
  </si>
  <si>
    <t>Derechos por prestación de servicios</t>
  </si>
  <si>
    <t>Derechos de licencias y permisos de giros</t>
  </si>
  <si>
    <t>Derechos de licencias y permisos de anuncios</t>
  </si>
  <si>
    <t>Derechos de licencias de construcción, reconstrucción, reparación o demolición de obras</t>
  </si>
  <si>
    <t>Derechos de regularizaciones de los registros de obra</t>
  </si>
  <si>
    <t>Derechos de alineamiento, designación de número oficial e inspección</t>
  </si>
  <si>
    <t>Derechos de licencias de cambio de régimen de propiedad y urbanización</t>
  </si>
  <si>
    <t>Derechos de servicios de obra</t>
  </si>
  <si>
    <t>Derechos de servicios de sanidad</t>
  </si>
  <si>
    <t>Derechos de servicio de limpieza, recolección, traslado, tratamiento y disposición final de residuos</t>
  </si>
  <si>
    <t>Derechos de agua potable, drenaje, alcantarillado, tratamiento y disposición final de aguas residuales</t>
  </si>
  <si>
    <t>Derechos del rastro</t>
  </si>
  <si>
    <t>Derechos del registro civil</t>
  </si>
  <si>
    <t>Derechos de las certificaciones</t>
  </si>
  <si>
    <t>Derechos de los servicios de catastro</t>
  </si>
  <si>
    <t>Otros derechos</t>
  </si>
  <si>
    <t>Accesorios de derechos</t>
  </si>
  <si>
    <t>Uso, goce, aprovechamiento o explotación de bienes de dominio privado</t>
  </si>
  <si>
    <t>Productos de capital (Derogado)</t>
  </si>
  <si>
    <t>Aprovechamientos de las sanciones, multas, honorarios y donativos</t>
  </si>
  <si>
    <t>Aprovechamientos de las indemnizaciones a favor del municipio</t>
  </si>
  <si>
    <t>Otros aprovechamientos</t>
  </si>
  <si>
    <t>Aprovechamientos patrimoniales</t>
  </si>
  <si>
    <t>Aprovechamientos por el uso o enajenación de bienes</t>
  </si>
  <si>
    <t>Aprovechamientos por recuperación de capital o patrimonio invertido</t>
  </si>
  <si>
    <t>Accesorios de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</si>
  <si>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</si>
  <si>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</si>
  <si>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</si>
  <si>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</si>
  <si>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</si>
  <si>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</si>
  <si>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</si>
  <si>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</si>
  <si>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</si>
  <si>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LAS APORTACIONES</t>
  </si>
  <si>
    <t>Participaciones</t>
  </si>
  <si>
    <t>Fondo general de participaciones (federal)</t>
  </si>
  <si>
    <t>Fondo de fomento municipal (federal)</t>
  </si>
  <si>
    <t>Fondo de fiscalización y recaudación (federal)</t>
  </si>
  <si>
    <t>Fondo de compensación (federal)</t>
  </si>
  <si>
    <t>Fondo de extracción de hidrocarburos (federal)</t>
  </si>
  <si>
    <t>Impuesto especial sobre producción y servicios (federal)</t>
  </si>
  <si>
    <t>0.136% de la recaudación federal participable (federal)</t>
  </si>
  <si>
    <t>3.17% sobre extracción de petróleo (federal)</t>
  </si>
  <si>
    <t>Gasolinas y diésel (federal)</t>
  </si>
  <si>
    <t>Fondo del impuesto sobre la renta (federal)</t>
  </si>
  <si>
    <t>Fondo de estabilización de los ingresos de las entidades federativas (federal)</t>
  </si>
  <si>
    <t>Participaciones del estado</t>
  </si>
  <si>
    <t>Aportaciones</t>
  </si>
  <si>
    <t>Fondo de aportaciones para la infraestructura social municipal</t>
  </si>
  <si>
    <t>Fondo de aportaciones para el fortalecimiento municipal</t>
  </si>
  <si>
    <t>Convenios</t>
  </si>
  <si>
    <t>Convenios de protección social en salud</t>
  </si>
  <si>
    <t>Convenios de descentralizados</t>
  </si>
  <si>
    <t>Convenio de reasignación</t>
  </si>
  <si>
    <r>
      <t xml:space="preserve">Otros convenios y subsidios </t>
    </r>
    <r>
      <rPr>
        <sz val="11"/>
        <color rgb="FFFF0000"/>
        <rFont val="Calibri"/>
        <family val="2"/>
        <scheme val="minor"/>
      </rPr>
      <t>(Con ingresos de libre disposición)</t>
    </r>
  </si>
  <si>
    <r>
      <t xml:space="preserve">Otros convenios y subsidios </t>
    </r>
    <r>
      <rPr>
        <sz val="11"/>
        <color rgb="FFFF0000"/>
        <rFont val="Calibri"/>
        <family val="2"/>
        <scheme val="minor"/>
      </rPr>
      <t>(Con ingresos etiquetados federales)</t>
    </r>
  </si>
  <si>
    <r>
      <t xml:space="preserve">Otros convenios y subsidios </t>
    </r>
    <r>
      <rPr>
        <sz val="11"/>
        <color rgb="FFFF0000"/>
        <rFont val="Calibri"/>
        <family val="2"/>
        <scheme val="minor"/>
      </rPr>
      <t>(Con ingresos etiquetados estatales)</t>
    </r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</si>
  <si>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</si>
  <si>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</si>
  <si>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</si>
  <si>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</si>
  <si>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</si>
  <si>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Fondos distintos de aportaciones</t>
  </si>
  <si>
    <t>Fondo para entidades federativas y municipios productores de hidrocarburos</t>
  </si>
  <si>
    <t>Fondo minero</t>
  </si>
  <si>
    <t>TRANSFERENCIAS, ASIGNACIONES, SUBSIDIOS Y SUBVENCIONES Y PENSIONES Y JUBILACIONES</t>
  </si>
  <si>
    <t>Transferencias y asignaciones</t>
  </si>
  <si>
    <r>
      <t xml:space="preserve">Transferencias y asignaciones </t>
    </r>
    <r>
      <rPr>
        <sz val="11"/>
        <color rgb="FFFF0000"/>
        <rFont val="Calibri"/>
        <family val="2"/>
        <scheme val="minor"/>
      </rPr>
      <t>(Con ingresos de libre disposición)</t>
    </r>
  </si>
  <si>
    <r>
      <t xml:space="preserve">Transferencias y asignaciones </t>
    </r>
    <r>
      <rPr>
        <sz val="11"/>
        <color rgb="FFFF0000"/>
        <rFont val="Calibri"/>
        <family val="2"/>
        <scheme val="minor"/>
      </rPr>
      <t>(Con ingresos etiquetados)</t>
    </r>
  </si>
  <si>
    <t>Transferencias al resto del sector público (derogado)</t>
  </si>
  <si>
    <t>Subsidios y subvenciones</t>
  </si>
  <si>
    <r>
      <t xml:space="preserve">Subsidios y subvenciones </t>
    </r>
    <r>
      <rPr>
        <sz val="11"/>
        <color rgb="FFFF0000"/>
        <rFont val="Calibri"/>
        <family val="2"/>
        <scheme val="minor"/>
      </rPr>
      <t>(Con ingresos de libre disposición)</t>
    </r>
  </si>
  <si>
    <r>
      <t xml:space="preserve">Subsidios y subvenciones </t>
    </r>
    <r>
      <rPr>
        <sz val="11"/>
        <color rgb="FFFF0000"/>
        <rFont val="Calibri"/>
        <family val="2"/>
        <scheme val="minor"/>
      </rPr>
      <t>(Con ingresos etiquetados)</t>
    </r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</si>
  <si>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</si>
  <si>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</si>
  <si>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</si>
  <si>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</si>
  <si>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Endeudamiento interno</t>
  </si>
  <si>
    <t>Endeudamiento externo</t>
  </si>
  <si>
    <t>Financiamiento interno</t>
  </si>
  <si>
    <t>Resultado
2017</t>
  </si>
  <si>
    <t>Resultado
2018</t>
  </si>
  <si>
    <t>Resultado
2019</t>
  </si>
  <si>
    <t>Estimación
2020</t>
  </si>
  <si>
    <t>Proyección
2021</t>
  </si>
  <si>
    <t>Proyección
2022</t>
  </si>
  <si>
    <t>Proyección
2023</t>
  </si>
  <si>
    <t>INGRESOS DE LIBRE DISPOSCIÓN</t>
  </si>
  <si>
    <t>Ingresos por venta de bienes y prestación de servicios</t>
  </si>
  <si>
    <t>Otros ingresos de libre disposición</t>
  </si>
  <si>
    <t>Total de ingresos de libre disposición</t>
  </si>
  <si>
    <t>TRANSFERENCIAS FEDERALES ETIQUETADAS</t>
  </si>
  <si>
    <t>Otras transferencias federales etiquetadas</t>
  </si>
  <si>
    <t>Total de ingresos etiquetados</t>
  </si>
  <si>
    <t>Ingresos derivados de financiamientos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</si>
  <si>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</si>
  <si>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</si>
  <si>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</si>
  <si>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>INGRESOS DE LIBRE DISPOSICIÓN</t>
  </si>
  <si>
    <t>INGRESOS ETIQUETADOS</t>
  </si>
  <si>
    <t>Cuotas para la seguirdad social</t>
  </si>
  <si>
    <t>Otras cuotas y aportaciones para la seguirdad social</t>
  </si>
  <si>
    <t>Accesorios de cuotas y aportaciones de seguirdad social</t>
  </si>
  <si>
    <t>Derechos de concesiones y demas inmuebles de propiedad municipal</t>
  </si>
  <si>
    <t>43-01</t>
  </si>
  <si>
    <t>43-02</t>
  </si>
  <si>
    <t>62-01</t>
  </si>
  <si>
    <t>Aporvechamientos por recuperación de capital o patrimonio invertido</t>
  </si>
  <si>
    <t>Otros convenios y subsidios</t>
  </si>
  <si>
    <t>Pensiones y juvilaciones</t>
  </si>
  <si>
    <t>97-01</t>
  </si>
  <si>
    <t>Otros convenios y subsidios (Con ingresos de libre disposición)</t>
  </si>
  <si>
    <t>Otros convenios y subsidios (Con ingresos etiquetados federales)</t>
  </si>
  <si>
    <t>Otros convenios y subsidios (Con ingresos etiquetados estatales)</t>
  </si>
  <si>
    <t>Transferencias y asignaciones (Con ingresos de libre disposición)</t>
  </si>
  <si>
    <t>Transferencias y asignaciones (Con ingresos etiquetados)</t>
  </si>
  <si>
    <t>Subsidios y subvenciones (Con ingresos de libre disposición)</t>
  </si>
  <si>
    <t>Subsidios y subvenciones (Con ingresos etiquetados)</t>
  </si>
  <si>
    <t>COG</t>
  </si>
  <si>
    <t>Servicio de creación y difusión de contenido exclusivamente a través de Internet</t>
  </si>
  <si>
    <t>TRANSFERENCIAS AL RESTO DEL SECTOR PÚBLICO</t>
  </si>
  <si>
    <t>Transferencias a fideicomisos de instituciones públicas financieras</t>
  </si>
  <si>
    <t xml:space="preserve">Otras transferencias a fideicomisos   </t>
  </si>
  <si>
    <t>Vehículos y equipo terrestre</t>
  </si>
  <si>
    <t>Trabajo de acabados en edificaciones y otros trabajos especializados</t>
  </si>
  <si>
    <t>Otras inversiones en fideicomisos</t>
  </si>
  <si>
    <t>Contingencias por fenómenos naturales</t>
  </si>
  <si>
    <t>Intereses de la deuda interna con instituciones de crédito</t>
  </si>
  <si>
    <t>Presupuesto
2020</t>
  </si>
  <si>
    <t>GASTOS NO ETIQUETADO</t>
  </si>
  <si>
    <t>Inversion pública</t>
  </si>
  <si>
    <t>Total de gasto no etiquetado</t>
  </si>
  <si>
    <t>GASTO ETIQUETADO</t>
  </si>
  <si>
    <t>Total de gasto etiquetado</t>
  </si>
  <si>
    <t>COG-FF</t>
  </si>
  <si>
    <t>CTG</t>
  </si>
  <si>
    <t>Gasto corriente</t>
  </si>
  <si>
    <t>Gasto de capital</t>
  </si>
  <si>
    <t>Amortización de la deuda y disminución de pasivos</t>
  </si>
  <si>
    <t>CAPÍTULO 1000</t>
  </si>
  <si>
    <t>CAPÍTULO 2000</t>
  </si>
  <si>
    <t>CAPÍTULO 3000</t>
  </si>
  <si>
    <t>CAPÍTULO 4000</t>
  </si>
  <si>
    <t>CAPÍTULO 5000</t>
  </si>
  <si>
    <t>CAPÍTULO 6000</t>
  </si>
  <si>
    <t>CAPÍTULO 7000</t>
  </si>
  <si>
    <t>CAPÍTULO 8000</t>
  </si>
  <si>
    <t>CAPÍTULO 9000</t>
  </si>
  <si>
    <t>CF</t>
  </si>
  <si>
    <t>Impartición de justicia</t>
  </si>
  <si>
    <t>Procuración de justicia</t>
  </si>
  <si>
    <t>Reclusión y readaptación social</t>
  </si>
  <si>
    <t>Derechos humanos</t>
  </si>
  <si>
    <t>Política interior</t>
  </si>
  <si>
    <t>Preservación y cuidado del patrimonio público</t>
  </si>
  <si>
    <t>Función pública</t>
  </si>
  <si>
    <t>Asuntos jurídicos</t>
  </si>
  <si>
    <t>Organización de procesos electorales</t>
  </si>
  <si>
    <t>Relaciones exteriores</t>
  </si>
  <si>
    <t xml:space="preserve">Asuntos financieros  </t>
  </si>
  <si>
    <t>Asuntos hacendarios</t>
  </si>
  <si>
    <t>Inteligencia para la preservación de la seguridad nacional</t>
  </si>
  <si>
    <t>Protección civil</t>
  </si>
  <si>
    <t>Otros asuntos de orden público y seguridad</t>
  </si>
  <si>
    <t>Sistema nacional de seguridad pública</t>
  </si>
  <si>
    <t>Servicios registrales, administrativos y patrimoniales</t>
  </si>
  <si>
    <t>Servicios estadísticos</t>
  </si>
  <si>
    <t>Servicios de comunicación y medios</t>
  </si>
  <si>
    <t>Acceso a la información pública gubernamental</t>
  </si>
  <si>
    <t>PROTECCIÓN AMBIENTAL</t>
  </si>
  <si>
    <t>Ordenación de desechos</t>
  </si>
  <si>
    <t>Administración del agua</t>
  </si>
  <si>
    <t>Ordenación de aguas residuales, drenaje y alcantarillado</t>
  </si>
  <si>
    <t>Reducción de la contaminación</t>
  </si>
  <si>
    <t>Protección de la diversidad biológica y del paisaje</t>
  </si>
  <si>
    <t>Otros de protección ambiental</t>
  </si>
  <si>
    <t>Urbanización</t>
  </si>
  <si>
    <t>Desarrollo comunitario</t>
  </si>
  <si>
    <t>Abastecimiento de agua</t>
  </si>
  <si>
    <t>Alumbrado público</t>
  </si>
  <si>
    <t>Servicios comunales</t>
  </si>
  <si>
    <t>Desarrollo regional</t>
  </si>
  <si>
    <t>Prestación de servicios de salud a la comunidad</t>
  </si>
  <si>
    <t>Prestación de servicios de salud a la persona</t>
  </si>
  <si>
    <t>Generación de recursos para la salud</t>
  </si>
  <si>
    <t>Rectoría del sistema de salud</t>
  </si>
  <si>
    <t>Protección social en salud</t>
  </si>
  <si>
    <t>Deporte y recreación</t>
  </si>
  <si>
    <t>Radio, televisión y editoriales</t>
  </si>
  <si>
    <t>Asuntos religiosos y otras manifestaciones sociales</t>
  </si>
  <si>
    <t>Educación básica</t>
  </si>
  <si>
    <t>Educación media superior</t>
  </si>
  <si>
    <t>Educación superior</t>
  </si>
  <si>
    <t>Educación para adultos</t>
  </si>
  <si>
    <t>Otros servicios educativos y actividades inherentes</t>
  </si>
  <si>
    <t xml:space="preserve">PROTECCIÓN SOCIAL  </t>
  </si>
  <si>
    <t>Enfermedades e incapacidad</t>
  </si>
  <si>
    <t>Edad avanzada</t>
  </si>
  <si>
    <t>Familia e hijos</t>
  </si>
  <si>
    <t>Alimentación y nutrición</t>
  </si>
  <si>
    <t>Apoyo social para la vivienda</t>
  </si>
  <si>
    <t>Otros grupos vulnerables</t>
  </si>
  <si>
    <t>Otros de seguridad social y asistencia social</t>
  </si>
  <si>
    <t>Otros asuntos sociales</t>
  </si>
  <si>
    <t>Asuntos económicos y comerciales en general</t>
  </si>
  <si>
    <t>Asuntos laborales generales</t>
  </si>
  <si>
    <t>AGROPECUARÍA, SILVICULTURA, PESCA Y CAZA</t>
  </si>
  <si>
    <t>Acuacultura, pesca y caza</t>
  </si>
  <si>
    <t>Apoyo financiero a la banca y seguro agropecuario</t>
  </si>
  <si>
    <t>COMBUSTIBLE Y ENERGÍA</t>
  </si>
  <si>
    <t>Carbón y otros combustibles minerales sólidos</t>
  </si>
  <si>
    <t>Petróleo y gas natural (hidrocarburos)</t>
  </si>
  <si>
    <t>Otros combustibles</t>
  </si>
  <si>
    <t>Extracción de recursos minerales excepto los combustibles minerales</t>
  </si>
  <si>
    <t>Transporte por carretera</t>
  </si>
  <si>
    <t>Transporte por agua y puertos</t>
  </si>
  <si>
    <t>Transporte por ferrocarril</t>
  </si>
  <si>
    <t>Transporte aéreo</t>
  </si>
  <si>
    <t>Transporte por oleoductos y gasoductos y otros sistemas de transporte</t>
  </si>
  <si>
    <t>Otros relacionados con transporte</t>
  </si>
  <si>
    <t>COMUNICACIONES</t>
  </si>
  <si>
    <t>Hoteles y restaurantes</t>
  </si>
  <si>
    <t>Investigación científica</t>
  </si>
  <si>
    <t>Desarrollo tecnológico</t>
  </si>
  <si>
    <t>Servicios científicos y tecnológicos</t>
  </si>
  <si>
    <t>Comercio, distribución, almacenamiento y depósito</t>
  </si>
  <si>
    <t xml:space="preserve">Otras industrias  </t>
  </si>
  <si>
    <t>Otros asuntos económicos</t>
  </si>
  <si>
    <t>Deuda pública interna</t>
  </si>
  <si>
    <t>Deuda pública externa</t>
  </si>
  <si>
    <t>TRANSFERENCIAS, PARTICIPACIONES Y APORTACIONES ENTRE DIFERENTES NIVELES Y ORDENES DE GOBIERNO</t>
  </si>
  <si>
    <t>Transferencia entre diferentes niveles y ordenes de gobierno</t>
  </si>
  <si>
    <t>Participaciones entre diferentes niveles y ordenes de gobierno</t>
  </si>
  <si>
    <t>Aportaciones entre diferentes niveles y ordenes de gobierno</t>
  </si>
  <si>
    <t>Saneamiento del sistema financiero</t>
  </si>
  <si>
    <t>Banca de desarrollo</t>
  </si>
  <si>
    <t>Apoyo a los programas de reestructura en unidades de inversión (UDIS)</t>
  </si>
  <si>
    <t xml:space="preserve">ADEUDOS DE EJERCICIOS FISCALES ANTERIORES  </t>
  </si>
  <si>
    <t>adeudos de ejercicios fiscales anteriores</t>
  </si>
  <si>
    <t>CA</t>
  </si>
  <si>
    <t>UA</t>
  </si>
  <si>
    <t>NOMBRE DE LA UNIDAD RESPONSABLE</t>
  </si>
  <si>
    <t>SECTOR PÚBLICO MUNICIPAL</t>
  </si>
  <si>
    <t>3.1.1.0.0.</t>
  </si>
  <si>
    <t>GOBIERNO GENERAL MUNICIPAL</t>
  </si>
  <si>
    <t>3.1.1.1.0.</t>
  </si>
  <si>
    <t>Gobierno Municipal</t>
  </si>
  <si>
    <t>SUMA</t>
  </si>
  <si>
    <t>Riesgos de trabajo</t>
  </si>
  <si>
    <t>Invalidez y vida</t>
  </si>
  <si>
    <t>Obras prestaciones sociales</t>
  </si>
  <si>
    <t>Tipo de sistema</t>
  </si>
  <si>
    <t>Prestación laboral o fondo general para trabajadores del  municipio</t>
  </si>
  <si>
    <t>Beneficio definido, contribución definida o mixto</t>
  </si>
  <si>
    <t>Población afiliada</t>
  </si>
  <si>
    <t xml:space="preserve">Activos </t>
  </si>
  <si>
    <t>Edad máxima</t>
  </si>
  <si>
    <t>Edad mínima</t>
  </si>
  <si>
    <t>Edad promedio</t>
  </si>
  <si>
    <t>Pensionados y jubilados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</si>
  <si>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</si>
  <si>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</si>
  <si>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</si>
  <si>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</si>
  <si>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</si>
  <si>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</si>
  <si>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</si>
  <si>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</si>
  <si>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</si>
  <si>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</si>
  <si>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Pensiones y jubilados</t>
  </si>
  <si>
    <t>Beneficiarios de pensionados y jubilados</t>
  </si>
  <si>
    <t xml:space="preserve">Monto mensual por pensión </t>
  </si>
  <si>
    <t>Monto de la reserva</t>
  </si>
  <si>
    <t>Valor presente de las obligaciones</t>
  </si>
  <si>
    <t>Pensiones y jubilaciones en curso de pago</t>
  </si>
  <si>
    <t>Valor presente de las contribuciones asociadas a los sueldos futuros de cotización X%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</si>
  <si>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</si>
  <si>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</si>
  <si>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</si>
  <si>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</si>
  <si>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</si>
  <si>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</si>
  <si>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</si>
  <si>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NOMBRE DE LA PLAZA</t>
  </si>
  <si>
    <t>ADSCRIPCIÓN DE LA PLAZA</t>
  </si>
  <si>
    <t xml:space="preserve">FF </t>
  </si>
  <si>
    <t>111-113
DIETAS Y SUELDO BASE</t>
  </si>
  <si>
    <t>SUMA TOTAL DE REMUNERACIONES</t>
  </si>
  <si>
    <t>No. PLAZAS</t>
  </si>
  <si>
    <t>MENSUAL</t>
  </si>
  <si>
    <t>ANUAL</t>
  </si>
  <si>
    <t>PRIMAS POR AÑOS DE SERVICIOS EFECTIVOS PRESTADOS</t>
  </si>
  <si>
    <t>PRIMA VACACIONAL Y DOMINICAL</t>
  </si>
  <si>
    <t>GRATIFICACIÓN DE FIN DE AÑO (AGUINALDO)</t>
  </si>
  <si>
    <t>HORAS EXTRAORDINARIAS</t>
  </si>
  <si>
    <t>COMPENSACIONES</t>
  </si>
  <si>
    <t>OTRAS PRESTACIONES</t>
  </si>
  <si>
    <t>TOTALES</t>
  </si>
  <si>
    <t>X</t>
  </si>
  <si>
    <t>11
RECURSOS FISCALES</t>
  </si>
  <si>
    <t>12
FINANCIAMIENTOS INTERNOS</t>
  </si>
  <si>
    <t>13
FINANCIAMIENTOS EXTERNOS</t>
  </si>
  <si>
    <t>14
INGRESOS 
PROPIOS</t>
  </si>
  <si>
    <t>15
RECURSOS
FEDERALES</t>
  </si>
  <si>
    <t>17
OTROS RECURSOS DE LIBRE DISPOSICIÓN</t>
  </si>
  <si>
    <t>25 
RECURSOS FEDERALES</t>
  </si>
  <si>
    <t>27
OTROS RECURSOS DE TRANSFERENCIAS FEDERALES ETIQUETADAS</t>
  </si>
  <si>
    <t>26
RECURSOS
ESTATALES</t>
  </si>
  <si>
    <t>16
RECURSOS
ESTATALES</t>
  </si>
  <si>
    <t>No. ente</t>
  </si>
  <si>
    <t>región</t>
  </si>
  <si>
    <t>población</t>
  </si>
  <si>
    <t>año</t>
  </si>
  <si>
    <t>I</t>
  </si>
  <si>
    <t>E</t>
  </si>
  <si>
    <t>F</t>
  </si>
  <si>
    <t>LEGISLACIÓN</t>
  </si>
  <si>
    <t>Regidores</t>
  </si>
  <si>
    <t>Sindíco</t>
  </si>
  <si>
    <t>Sala de regidores</t>
  </si>
  <si>
    <t>Sindicatura</t>
  </si>
  <si>
    <t>Secretario general</t>
  </si>
  <si>
    <t>Secretaría general</t>
  </si>
  <si>
    <t>Presidente</t>
  </si>
  <si>
    <t>Presidencia</t>
  </si>
  <si>
    <t>PARTIDA GENERICA</t>
  </si>
  <si>
    <t>3.0.0.0.0.</t>
  </si>
  <si>
    <t>VERIFICACIÓN Y ANÁLISIS DE DOCUMENTACIÓN</t>
  </si>
  <si>
    <t>Dirección de Profesionalización y Seguimiento</t>
  </si>
  <si>
    <t>Cuenta pública</t>
  </si>
  <si>
    <t>Corte anual</t>
  </si>
  <si>
    <t>1er. Informe de avances de gestión financiera</t>
  </si>
  <si>
    <t>Estados financieros</t>
  </si>
  <si>
    <t>2do. Informe de avances de gestión financiera</t>
  </si>
  <si>
    <t>DOCUMENTACIÓN REMITIDA CORRESPONDE A UNA:</t>
  </si>
  <si>
    <t>Normal</t>
  </si>
  <si>
    <t>Complementaria</t>
  </si>
  <si>
    <t>PRESUPUESTO</t>
  </si>
  <si>
    <t>Aprobado</t>
  </si>
  <si>
    <t>Modificado</t>
  </si>
  <si>
    <t>Vigente</t>
  </si>
  <si>
    <t>PRESUPUESTO DE EGRESOS Y SUS MODIFICACIONES</t>
  </si>
  <si>
    <t>Resultado y proyección de ingresos - LDF</t>
  </si>
  <si>
    <t>Estimación de ingresos (Clasificación por rubro de ingresos de libre disposición y etiquetados)</t>
  </si>
  <si>
    <t>Resultado y proyección de egresos - LDF</t>
  </si>
  <si>
    <t>Presupuesto de egresos (Clasificador por objeto del gasto y fuente de financiamiento)</t>
  </si>
  <si>
    <t>Presupuesto de egresos (Clasificador por tipo de gasto, fuente de financiamiento y objeto del gasto)</t>
  </si>
  <si>
    <t>Presupuesto de egresos (Clasificación funcional del gasto)</t>
  </si>
  <si>
    <t>Presupuesto de egresos (Clasificación administrativa)</t>
  </si>
  <si>
    <t>PRESUPUESTO DE EGRESOS 2020</t>
  </si>
  <si>
    <t>INFORMACIÓN ADICIONAL</t>
  </si>
  <si>
    <t>DOCUMENTO REMITIDO</t>
  </si>
  <si>
    <t>Modificación al presupuesto</t>
  </si>
  <si>
    <t>DOCUMENTACIÓN CORRESPONDE A:</t>
  </si>
  <si>
    <t>La modificación al presupuesto es la No.</t>
  </si>
  <si>
    <t>Se acompaña respaldo electrónico</t>
  </si>
  <si>
    <t>Acta número</t>
  </si>
  <si>
    <t>Fecha del acuerdo</t>
  </si>
  <si>
    <t>Acuerdo número</t>
  </si>
  <si>
    <t>Inconsistencia relacionada con la elaboración de formatos:</t>
  </si>
  <si>
    <t xml:space="preserve">Resultado y proyección de ingresos - LDF. </t>
  </si>
  <si>
    <t xml:space="preserve">Estimación de ingresos (Clasificación por rubro de ingresos de libre disposición y etiquetados). </t>
  </si>
  <si>
    <t xml:space="preserve">Resultado y proyección de egresos - LDF. </t>
  </si>
  <si>
    <t xml:space="preserve">Presupuesto de egresos (Clasificador por objeto del gasto y fuente de financiamiento). </t>
  </si>
  <si>
    <t xml:space="preserve">Presupuesto de egresos (Clasificador por tipo de gasto, fuente de financiamiento y objeto del gasto). </t>
  </si>
  <si>
    <t xml:space="preserve">Presupuesto de egresos (Clasificación funcional del gasto). </t>
  </si>
  <si>
    <t xml:space="preserve">Presupuesto de egresos (Clasificación administrativa). </t>
  </si>
  <si>
    <t>Informe sobre estudios actuariales - LDF.</t>
  </si>
  <si>
    <t xml:space="preserve">Plantilla de personal de carácter permanente. </t>
  </si>
  <si>
    <t>Inconsistencia relacionada con el equilibrio ingreso vs. gasto:</t>
  </si>
  <si>
    <t>Inconsistencia relacionada con el monto presupuestado en sus diferentes clasificadores:</t>
  </si>
  <si>
    <t>Acatic</t>
  </si>
  <si>
    <t>Altos sur</t>
  </si>
  <si>
    <t>Acatlán de Juárez</t>
  </si>
  <si>
    <t>Lagunas</t>
  </si>
  <si>
    <t>Administración de Estacionómetros para la Asistencia Social del Municipio de Zapotlán el Grande</t>
  </si>
  <si>
    <t>Sur</t>
  </si>
  <si>
    <t>Agencia Metropolitana de Seguridad Pública del Área Metropolitana de Guadalajara</t>
  </si>
  <si>
    <t>Centro</t>
  </si>
  <si>
    <t>Agua y Saneamiento del Municipio de Tepatitlán</t>
  </si>
  <si>
    <t>Ahualulco de Mercado</t>
  </si>
  <si>
    <t>Valles</t>
  </si>
  <si>
    <t>Albergue "Las Cuadritas" Fray Antonio Alcalde</t>
  </si>
  <si>
    <t>Amacueca</t>
  </si>
  <si>
    <t>Amatitán</t>
  </si>
  <si>
    <t>Ameca</t>
  </si>
  <si>
    <t>Arandas</t>
  </si>
  <si>
    <t>Asociación Intermunicipal para la Protección del Medio Ambiente y el Desarrollo Sustentable del Lago de Chapala</t>
  </si>
  <si>
    <t>Ciénega</t>
  </si>
  <si>
    <t>Atemajac de Brizuela</t>
  </si>
  <si>
    <t>Atengo</t>
  </si>
  <si>
    <t>Sierra de Amula</t>
  </si>
  <si>
    <t>Atenguillo</t>
  </si>
  <si>
    <t>Costa Sierra Occidente</t>
  </si>
  <si>
    <t>Atotonilco el Alto</t>
  </si>
  <si>
    <t>Atoyac</t>
  </si>
  <si>
    <t>Autlán de Navarro</t>
  </si>
  <si>
    <t>Ayotlán</t>
  </si>
  <si>
    <t>Ayutla</t>
  </si>
  <si>
    <t>Bolaños</t>
  </si>
  <si>
    <t>Norte</t>
  </si>
  <si>
    <t>Cabo Corrientes</t>
  </si>
  <si>
    <t>Cañadas de Obregón</t>
  </si>
  <si>
    <t>Casimiro Castillo</t>
  </si>
  <si>
    <t>Costa sur</t>
  </si>
  <si>
    <t>Centro de Estimulación para Personas con Discapacidad Intelectual de Tlajomulco de Zúñiga</t>
  </si>
  <si>
    <t>Chapala</t>
  </si>
  <si>
    <t>Sureste</t>
  </si>
  <si>
    <t>Chimaltitán</t>
  </si>
  <si>
    <t>Chiquilistlán</t>
  </si>
  <si>
    <t>Cihuatlán</t>
  </si>
  <si>
    <t>Cocula</t>
  </si>
  <si>
    <t>Colotlán</t>
  </si>
  <si>
    <t>Comité de la Feria de Zapotlán el Grande</t>
  </si>
  <si>
    <t>Comité del Carnaval Sayula</t>
  </si>
  <si>
    <t>Concepción de Buenos Aires</t>
  </si>
  <si>
    <t>Consejo Municipal contra las Adicciones en San Pedro Tlaquepaque</t>
  </si>
  <si>
    <t>NA</t>
  </si>
  <si>
    <t>Consejo Municipal del Deporte de Ahualulco de Mercado</t>
  </si>
  <si>
    <t>Consejo Municipal del Deporte de Degollado, Jalisco</t>
  </si>
  <si>
    <t>Consejo Municipal del Deporte de Guadalajara</t>
  </si>
  <si>
    <t>Consejo Municipal del Deporte de Jocotepec</t>
  </si>
  <si>
    <t>Consejo Municipal del Deporte de La Barca</t>
  </si>
  <si>
    <t>Consejo Municipal del Deporte de Puerto Vallarta</t>
  </si>
  <si>
    <t>Consejo Municipal del Deporte de San Pedro Tlaquepaque</t>
  </si>
  <si>
    <t>Consejo Municipal del Deporte de Tonalá</t>
  </si>
  <si>
    <t>Consejo Municipal del Deporte de Yahualica de González Gallo</t>
  </si>
  <si>
    <t xml:space="preserve">Altos Sur </t>
  </si>
  <si>
    <t>Consejo Municipal del Deporte de Zapopan</t>
  </si>
  <si>
    <t>Consejo Social de Cooperación para el Desarrollo Urbano de Guadalajara</t>
  </si>
  <si>
    <t>Cuautitlán de García Barragán</t>
  </si>
  <si>
    <t>Costa Sur</t>
  </si>
  <si>
    <t>Cuautla</t>
  </si>
  <si>
    <t>Cuquío</t>
  </si>
  <si>
    <t>Degollado</t>
  </si>
  <si>
    <t>Desarrollo Integral de la Familia del Municipio de Acatic</t>
  </si>
  <si>
    <t>Altos Sur</t>
  </si>
  <si>
    <t>Desarrollo Integral de la Familia del Municipio de Acatlán de Juárez</t>
  </si>
  <si>
    <t>Desarrollo Integral de la Familia del Municipio de Ahualulco de Mercado</t>
  </si>
  <si>
    <t>Desarrollo Integral de la Familia del Municipio de Amacueca</t>
  </si>
  <si>
    <t>Desarrollo Integral de la Familia del Municipio de Amatitán</t>
  </si>
  <si>
    <t>Desarrollo Integral de la Familia del Municipio de Ameca</t>
  </si>
  <si>
    <t>Desarrollo Integral de la Familia del Municipio de Arandas</t>
  </si>
  <si>
    <t>Desarrollo Integral de la Familia del Municipio de Atemajac de Brizuela</t>
  </si>
  <si>
    <t>Desarrollo Integral de la Familia del Municipio de Atengo</t>
  </si>
  <si>
    <t>Desarrollo Integral de la Familia del Municipio de Atenguillo</t>
  </si>
  <si>
    <t>Costa Sierra Occidental</t>
  </si>
  <si>
    <t>Desarrollo Integral de la Familia del Municipio de Atotonilco el Alto</t>
  </si>
  <si>
    <t xml:space="preserve">Ciénega </t>
  </si>
  <si>
    <t>Desarrollo Integral de la Familia del Municipio de Atoyac</t>
  </si>
  <si>
    <t>Desarrollo Integral de la Familia del Municipio de Autlán de Navarro</t>
  </si>
  <si>
    <t>Desarrollo Integral de la Familia del Municipio de Ayotlán</t>
  </si>
  <si>
    <t>Desarrollo Integral de la Familia del Municipio de Ayutla</t>
  </si>
  <si>
    <t>Desarrollo Integral de la Familia del Municipio de Bolaños</t>
  </si>
  <si>
    <t>Desarrollo Integral de la Familia del Municipio de Cabo Corrientes</t>
  </si>
  <si>
    <t>Desarrollo Integral de la Familia del Municipio de Cañadas de Obregón</t>
  </si>
  <si>
    <t>Desarrollo Integral de la Familia del Municipio de Casimiro Castillo</t>
  </si>
  <si>
    <t>Desarrollo Integral de la Familia del Municipio de Chapala</t>
  </si>
  <si>
    <t>Desarrollo Integral de la Familia del Municipio de Chimaltitán</t>
  </si>
  <si>
    <t>Desarrollo Integral de la Familia del Municipio de Chiquilistlán</t>
  </si>
  <si>
    <t>Desarrollo Integral de la Familia del Municipio de Cihuatlán</t>
  </si>
  <si>
    <t>Desarrollo Integral de la Familia del Municipio de Cocula</t>
  </si>
  <si>
    <t>Desarrollo Integral de la Familia del Municipio de Colotlán</t>
  </si>
  <si>
    <t>Desarrollo Integral de la Familia del Municipio de Concepción de Buenos Aires</t>
  </si>
  <si>
    <t>Desarrollo Integral de la Familia del Municipio de Cuautitlán de García Barragán</t>
  </si>
  <si>
    <t>Desarrollo Integral de la Familia del Municipio de Cuautla</t>
  </si>
  <si>
    <t>Desarrollo Integral de la Familia del Municipio de Cuquío</t>
  </si>
  <si>
    <t>Desarrollo Integral de la Familia del Municipio de Degollado</t>
  </si>
  <si>
    <t>Desarrollo Integral de la Familia del Municipio de Ejutla</t>
  </si>
  <si>
    <t>Desarrollo Integral de la Familia del Municipio de El Arenal</t>
  </si>
  <si>
    <t>Desarrollo Integral de la Familia del Municipio de El Grullo</t>
  </si>
  <si>
    <t>Desarrollo Integral de la Familia del Municipio de El Limón</t>
  </si>
  <si>
    <t>Desarrollo Integral de la Familia del Municipio de El Salto</t>
  </si>
  <si>
    <t>Desarrollo Integral de la Familia del Municipio de Encarnación de Díaz</t>
  </si>
  <si>
    <t xml:space="preserve">Altos Norte  </t>
  </si>
  <si>
    <t>Desarrollo Integral de la Familia del Municipio de Etzatlán</t>
  </si>
  <si>
    <t>Desarrollo Integral de la Familia del Municipio de Gómez Farías</t>
  </si>
  <si>
    <t>Desarrollo Integral de la Familia del Municipio de Guachinango</t>
  </si>
  <si>
    <t>Desarrollo Integral de la Familia del Municipio de Guadalajara</t>
  </si>
  <si>
    <t>Desarrollo Integral de la Familia del Municipio de Hostotipaquillo</t>
  </si>
  <si>
    <t>Desarrollo Integral de la Familia del Municipio de Huejúcar</t>
  </si>
  <si>
    <t>Desarrollo Integral de la Familia del Municipio de Huejuquilla el Alto</t>
  </si>
  <si>
    <t>Desarrollo Integral de la Familia del Municipio de Ixtlahuacán de los Membrillos</t>
  </si>
  <si>
    <t>Desarrollo Integral de la Familia del Municipio de Ixtlahuacán del Río</t>
  </si>
  <si>
    <t>Desarrollo Integral de la Familia del Municipio de Jalostotitlán</t>
  </si>
  <si>
    <t>Desarrollo Integral de la Familia del Municipio de Jamay</t>
  </si>
  <si>
    <t>Desarrollo Integral de la Familia del Municipio de Jesús María</t>
  </si>
  <si>
    <t>Desarrollo Integral de la Familia del Municipio de Jilotlán de los Dolores</t>
  </si>
  <si>
    <t>Desarrollo Integral de la Familia del Municipio de Jocotepec</t>
  </si>
  <si>
    <t>Desarrollo Integral de la Familia del Municipio de Juanacatlán</t>
  </si>
  <si>
    <t>Desarrollo Integral de la Familia del Municipio de Juchitlán</t>
  </si>
  <si>
    <t>Desarrollo Integral de la Familia del Municipio de La Barca</t>
  </si>
  <si>
    <t>Desarrollo Integral de la Familia del Municipio de La Huerta</t>
  </si>
  <si>
    <t>Desarrollo Integral de la Familia del Municipio de La Manzanilla de la Paz</t>
  </si>
  <si>
    <t>Desarrollo Integral de la Familia del Municipio de Lagos de Moreno</t>
  </si>
  <si>
    <t>Desarrollo Integral de la Familia del Municipio de Magdalena</t>
  </si>
  <si>
    <t>Desarrollo Integral de la Familia del Municipio de Mascota</t>
  </si>
  <si>
    <t>Desarrollo Integral de la Familia del Municipio de Mazamitla</t>
  </si>
  <si>
    <t>Desarrollo Integral de la Familia del Municipio de Mexticacán</t>
  </si>
  <si>
    <t>Desarrollo Integral de la Familia del Municipio de Mezquitic</t>
  </si>
  <si>
    <t>Desarrollo Integral de la Familia del Municipio de Mixtlán</t>
  </si>
  <si>
    <t>Desarrollo Integral de la Familia del Municipio de Ocotlán</t>
  </si>
  <si>
    <t>Desarrollo Integral de la Familia del Municipio de Ojuelos de Jalisco</t>
  </si>
  <si>
    <t>Desarrollo Integral de la Familia del Municipio de Pihuamo</t>
  </si>
  <si>
    <t xml:space="preserve">Sur </t>
  </si>
  <si>
    <t>Desarrollo Integral de la Familia del Municipio de Poncitlán</t>
  </si>
  <si>
    <t>Desarrollo Integral de la Familia del Municipio de Puerto Vallarta</t>
  </si>
  <si>
    <t>Desarrollo Integral de la Familia del Municipio de Quitupan</t>
  </si>
  <si>
    <t>Desarrollo Integral de la Familia del Municipio de San Cristóbal de la Barranca</t>
  </si>
  <si>
    <t>Desarrollo Integral de la Familia del Municipio de San Diego de Alejandría</t>
  </si>
  <si>
    <t>Desarrollo Integral de la Familia del Municipio de San Gabriel</t>
  </si>
  <si>
    <t>Desarrollo Integral de la Familia del Municipio de San Ignacio Cerro Gordo</t>
  </si>
  <si>
    <t>Desarrollo Integral de la Familia del Municipio de San Juan de los Lagos</t>
  </si>
  <si>
    <t>Desarrollo Integral de la Familia del Municipio de San Juanito de Escobedo</t>
  </si>
  <si>
    <t>Desarrollo Integral de la Familia del Municipio de San Julián</t>
  </si>
  <si>
    <t>Desarrollo Integral de la Familia del Municipio de San Marcos</t>
  </si>
  <si>
    <t>Desarrollo Integral de la Familia del Municipio de San Martín de Bolaños</t>
  </si>
  <si>
    <t>Desarrollo Integral de la Familia del Municipio de San Martín Hidalgo</t>
  </si>
  <si>
    <t>Desarrollo Integral de la Familia del Municipio de San Miguel el Alto</t>
  </si>
  <si>
    <t>Desarrollo Integral de la Familia del Municipio de San Pedro Tlaquepaque</t>
  </si>
  <si>
    <t>Desarrollo Integral de la Familia del Municipio de San Sebastián del Oeste</t>
  </si>
  <si>
    <t>Desarrollo Integral de la Familia del Municipio de Santa María de los Ángeles</t>
  </si>
  <si>
    <t>Desarrollo Integral de la Familia del Municipio de Santa María del Oro</t>
  </si>
  <si>
    <t>Desarrollo Integral de la Familia del Municipio de Sayula</t>
  </si>
  <si>
    <t>Desarrollo Integral de la Familia del Municipio de Tala</t>
  </si>
  <si>
    <t>Desarrollo Integral de la Familia del Municipio de Talpa de Allende</t>
  </si>
  <si>
    <t>Desarrollo Integral de la Familia del Municipio de Tamazula de Gordiano</t>
  </si>
  <si>
    <t>Desarrollo Integral de la Familia del Municipio de Tapalpa</t>
  </si>
  <si>
    <t>Desarrollo Integral de la Familia del Municipio de Tecalitlán</t>
  </si>
  <si>
    <t>Desarrollo Integral de la Familia del Municipio de Techaluta de Montenegro</t>
  </si>
  <si>
    <t>Desarrollo Integral de la Familia del Municipio de Tecolotlán</t>
  </si>
  <si>
    <t>Desarrollo Integral de la Familia del Municipio de Tenamaxtlán</t>
  </si>
  <si>
    <t>Desarrollo Integral de la Familia del Municipio de Teocaltiche</t>
  </si>
  <si>
    <t>Desarrollo Integral de la Familia del Municipio de Teocuitatlán de Corona</t>
  </si>
  <si>
    <t>Desarrollo Integral de la Familia del Municipio de Tepatitlán de Morelos</t>
  </si>
  <si>
    <t>Desarrollo Integral de la Familia del Municipio de Tequila</t>
  </si>
  <si>
    <t xml:space="preserve">Valles </t>
  </si>
  <si>
    <t>Desarrollo Integral de la Familia del Municipio de Teuchitlán</t>
  </si>
  <si>
    <t>Desarrollo Integral de la Familia del Municipio de Tizapán el Alto</t>
  </si>
  <si>
    <t>Desarrollo Integral de la Familia del Municipio de Tlajomulco de Zúñiga</t>
  </si>
  <si>
    <t>Desarrollo Integral de la Familia del Municipio de Tolimán</t>
  </si>
  <si>
    <t>Desarrollo Integral de la Familia del Municipio de Tomatlán</t>
  </si>
  <si>
    <t>Desarrollo Integral de la Familia del Municipio de Tonalá</t>
  </si>
  <si>
    <t>Desarrollo Integral de la Familia del Municipio de Tonaya</t>
  </si>
  <si>
    <t>Desarrollo Integral de la Familia del Municipio de Tonila</t>
  </si>
  <si>
    <t>Desarrollo Integral de la Familia del Municipio de Totatiche</t>
  </si>
  <si>
    <t xml:space="preserve">Norte </t>
  </si>
  <si>
    <t>Desarrollo Integral de la Familia del Municipio de Tototlán</t>
  </si>
  <si>
    <t>Desarrollo Integral de la Familia del Municipio de Tuxcacuesco</t>
  </si>
  <si>
    <t>Desarrollo Integral de la Familia del Municipio de Tuxcueca</t>
  </si>
  <si>
    <t>Desarrollo Integral de la Familia del Municipio de Tuxpan</t>
  </si>
  <si>
    <t>Desarrollo Integral de la Familia del Municipio de Unión de San Antonio</t>
  </si>
  <si>
    <t>Desarrollo Integral de la Familia del Municipio de Unión de Tula</t>
  </si>
  <si>
    <t>Desarrollo Integral de la Familia del Municipio de Valle de Guadalupe</t>
  </si>
  <si>
    <t>Desarrollo Integral de la Familia del Municipio de Valle de Juárez</t>
  </si>
  <si>
    <t>Desarrollo Integral de la Familia del Municipio de Villa Corona</t>
  </si>
  <si>
    <t>Desarrollo Integral de la Familia del Municipio de Villa Guerrero</t>
  </si>
  <si>
    <t>Desarrollo Integral de la Familia del Municipio de Villa Hidalgo</t>
  </si>
  <si>
    <t>Desarrollo Integral de la Familia del Municipio de Villa Purificación</t>
  </si>
  <si>
    <t xml:space="preserve">Costa Sur </t>
  </si>
  <si>
    <t>Desarrollo Integral de la Familia del Municipio de Yahualica de González Gallo</t>
  </si>
  <si>
    <t>Desarrollo Integral de la Familia del Municipio de Zacoalco de Torres</t>
  </si>
  <si>
    <t>Desarrollo Integral de la Familia del Municipio de Zapopan</t>
  </si>
  <si>
    <t>Desarrollo Integral de la Familia del Municipio de Zapotiltic</t>
  </si>
  <si>
    <t>Desarrollo Integral de la Familia del Municipio de Zapotitlán de Vadillo</t>
  </si>
  <si>
    <t>Desarrollo Integral de la Familia del Municipio de Zapotlán del Rey</t>
  </si>
  <si>
    <t>Desarrollo Integral de la Familia del Municipio de Zapotlán el Grande</t>
  </si>
  <si>
    <t>Desarrollo Integral de la Familia del Municipio de Zapotlanejo</t>
  </si>
  <si>
    <t>Ejutla</t>
  </si>
  <si>
    <t>El Arenal</t>
  </si>
  <si>
    <t>El Grullo</t>
  </si>
  <si>
    <t>El Limón</t>
  </si>
  <si>
    <t>El Salto</t>
  </si>
  <si>
    <t>Encarnación de Díaz</t>
  </si>
  <si>
    <t>Etzatlán</t>
  </si>
  <si>
    <t>Fideicomiso Coeficiente de Utilización del Suelo</t>
  </si>
  <si>
    <t>Fideicomiso de Administración, Garantía y Fuente de Pago para la concesión de Alumbrado Público del Municipio de Zapopan</t>
  </si>
  <si>
    <t>Fideicomiso de Equipamiento e Infraestructura Urbana y Vial en la Zona del Bajío</t>
  </si>
  <si>
    <t>Fideicomiso de Turismo de Puerto Vallarta</t>
  </si>
  <si>
    <t>Fideicomiso Hecho por Mujeres de Zapopan</t>
  </si>
  <si>
    <t>Fideicomiso Irrevocable de Garantía, Administración y Fuente de Pago (Zapopan)</t>
  </si>
  <si>
    <t>Fideicomiso Maestro de Fomento Económico para el Municipio de Zapopan</t>
  </si>
  <si>
    <t>Fideicomiso Revocable de Administración, Inversión y Fuente de Pago "Av. Juan Palomar Arias"</t>
  </si>
  <si>
    <t>Gómez Farías</t>
  </si>
  <si>
    <t>Guachinango</t>
  </si>
  <si>
    <t>Guadalajara</t>
  </si>
  <si>
    <t>Hostotipaquillo</t>
  </si>
  <si>
    <t>Huejúcar</t>
  </si>
  <si>
    <t>Huejuquilla el Alto</t>
  </si>
  <si>
    <t>Instituto de Alternativas para los Jóvenes de Tlajomulco de Zúñiga</t>
  </si>
  <si>
    <t>Instituto de Alternativas para los Jóvenes de Tonalá</t>
  </si>
  <si>
    <t>Instituto de Atención a la Juventud Teocaltichense</t>
  </si>
  <si>
    <t>Instituto de Cultura, Recreación y Deporte del Municipio de Tlajomulco de Zúñiga</t>
  </si>
  <si>
    <t>Instituto de la Juventud de La Barca</t>
  </si>
  <si>
    <t>Instituto de la Juventud Jocotepec</t>
  </si>
  <si>
    <t>Instituto de la Juventud San Gabriel</t>
  </si>
  <si>
    <t>Instituto de la Juventud Yahualicense</t>
  </si>
  <si>
    <t>Instituto de la Mujer de Teocaltiche</t>
  </si>
  <si>
    <t>Instituto de la Mujer Tenamaxtlán</t>
  </si>
  <si>
    <t>Instituto de las Mujeres de Cuquío</t>
  </si>
  <si>
    <t>Instituto Metropolitano de Planeación</t>
  </si>
  <si>
    <t>Instituto Municipal de Atención a la Juventud de Guadalajara</t>
  </si>
  <si>
    <t>Instituto Municipal de la Juventud en San Pedro Tlaquepaque</t>
  </si>
  <si>
    <t>Instituto Municipal de la Juventud Mazamitla</t>
  </si>
  <si>
    <t>Instituto Municipal de la Mujer de Jilotlán</t>
  </si>
  <si>
    <t>Instituto Municipal de la Mujer de Tonalá</t>
  </si>
  <si>
    <t>Instituto Municipal de la Mujer de Zapotitlán de Vadillo</t>
  </si>
  <si>
    <t>Instituto Municipal de la Mujer del Municipio de Autlán de Navarro</t>
  </si>
  <si>
    <t>Instituto Municipal de la Mujer en La Barca</t>
  </si>
  <si>
    <t>Instituto Municipal de la Mujer en San Diego de Alejandría</t>
  </si>
  <si>
    <t>Instituto Municipal de la Mujer en San Ignacio Cerro Gordo</t>
  </si>
  <si>
    <t>Instituto Municipal de la Mujer en Zapotlán el Grande</t>
  </si>
  <si>
    <t>Instituto Municipal de la Mujer Pihuamense en Pihuamo</t>
  </si>
  <si>
    <t>Instituto Municipal de la Mujer Tlajomulquense de Tlajomulco de Zúñiga</t>
  </si>
  <si>
    <t>Instituto Municipal de la Mujer Yahualicense de Yahualica de González Gallo</t>
  </si>
  <si>
    <t>Instituto Municipal de la Vivienda de Guadalajara</t>
  </si>
  <si>
    <t>Instituto Municipal de las Mujeres de El Grullo</t>
  </si>
  <si>
    <t>Instituto Municipal de las Mujeres de Mazamitla</t>
  </si>
  <si>
    <t>Instituto Municipal de las Mujeres de San Julián</t>
  </si>
  <si>
    <t>Instituto Municipal de las Mujeres en Guadalajara</t>
  </si>
  <si>
    <t>Instituto Municipal de las Mujeres en Jamay</t>
  </si>
  <si>
    <t>Instituto Municipal de las Mujeres Tamazulenses</t>
  </si>
  <si>
    <t>Instituto Municipal de las Mujeres y para la Igualdad Sustantiva en San Pedro Tlaquepaque</t>
  </si>
  <si>
    <t>Instituto Municipal de las Mujeres Zapopanas para la Igualdad Sustantiva</t>
  </si>
  <si>
    <t>Instituto Municipal de Planeación de Lagos de Moreno</t>
  </si>
  <si>
    <t>Instituto para la Igualdad Sustantiva entre Hombres y Mujeres de Jocotepec</t>
  </si>
  <si>
    <t>Instituto Tecalitlense de la Mujer</t>
  </si>
  <si>
    <t>Instituto Vallartense de Cultura</t>
  </si>
  <si>
    <t>Instituto Zapotlense de la Juventud de Zapotlán el Grande</t>
  </si>
  <si>
    <t>Ixtlahuacán de los Membrillos</t>
  </si>
  <si>
    <t>Ixtlahuacán del Río</t>
  </si>
  <si>
    <t>Jalostotitlán</t>
  </si>
  <si>
    <t>Jamay</t>
  </si>
  <si>
    <t>Jesús María</t>
  </si>
  <si>
    <t>Jilotlán de los Dolores</t>
  </si>
  <si>
    <t>Jocotepec</t>
  </si>
  <si>
    <t>Juanacatlán</t>
  </si>
  <si>
    <t>Juchitlán</t>
  </si>
  <si>
    <t>Junta Intermunicipal de Medio Ambiente Altos Sur</t>
  </si>
  <si>
    <t>Junta Intermunicipal de Medio Ambiente de la Costa Sur</t>
  </si>
  <si>
    <t>Junta Intermunicipal de Medio Ambiente de Sierra Occidental y Costa</t>
  </si>
  <si>
    <t>Junta Intermunicipal de Medio Ambiente para la Gestión Integral de la Cuenca del Río Coahuayana</t>
  </si>
  <si>
    <t>Junta Intermunicipal de Medio Ambiente para la Gestión Integral de la Región Norte del Estado de Jalisco</t>
  </si>
  <si>
    <t>Junta Intermunicipal de Medio Ambiente para la Gestión Integral de la Región Valles</t>
  </si>
  <si>
    <t>Junta Intermunicipal del Medio Ambiente para la Gestión Integral de la Cuenca Baja del Río Ayuquila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</si>
  <si>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</si>
  <si>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</si>
  <si>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</si>
  <si>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</si>
  <si>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</si>
  <si>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</si>
  <si>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</si>
  <si>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</si>
  <si>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</si>
  <si>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</si>
  <si>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</si>
  <si>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</si>
  <si>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Patronato de las Instalaciones de la Feria de Lagos de Moreno</t>
  </si>
  <si>
    <t>Patronato del Centro Histórico y Barrios Tradicionales de Tonalá, Jalisco "Tonalá Mágico"</t>
  </si>
  <si>
    <t>Patronato del Centro Histórico y Franja Turística de Puerto Vallarta</t>
  </si>
  <si>
    <t>Patronato del Centro Histórico, Barrios y Zonas Tradicionales de la ciudad de Guadalajara</t>
  </si>
  <si>
    <t>Patronato Nacional de la Cerámica</t>
  </si>
  <si>
    <t>Pihuamo</t>
  </si>
  <si>
    <t>Poncitlán</t>
  </si>
  <si>
    <t>Puerto Vallarta</t>
  </si>
  <si>
    <t>Quitupan</t>
  </si>
  <si>
    <t>Red de Bosques Urbanos de Guadalajara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</si>
  <si>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</si>
  <si>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</si>
  <si>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</si>
  <si>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</si>
  <si>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</si>
  <si>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</si>
  <si>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</si>
  <si>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Marcos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</si>
  <si>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</si>
  <si>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</si>
  <si>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</si>
  <si>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</si>
  <si>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</si>
  <si>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</si>
  <si>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</si>
  <si>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</si>
  <si>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Servicios de Salud del Municipio de Zapopan</t>
  </si>
  <si>
    <t>Sistema Administrativo Municipal de Agua Potable y Alcantarillado de Ixtlahuacán de los Membrillos</t>
  </si>
  <si>
    <t>Sistema Barquense de Agua Potable, Alcantarillado y Saneamiento</t>
  </si>
  <si>
    <t>Sistema de Agua Potable Alcantarillado y Saneamiento del Municipio de Ameca</t>
  </si>
  <si>
    <t>Sistema de Agua Potable y Alcantarillado de Mascota</t>
  </si>
  <si>
    <t>Sistema de Agua Potable y Alcantarillado del Municipio de Unión de Tula</t>
  </si>
  <si>
    <t>Sistema de Agua Potable, Alcantarillado y Saneamiento de Magdalena</t>
  </si>
  <si>
    <t>Sistema de Agua Potable, Alcantarillado y Saneamiento del Municipio de Amacueca (SAPASA)</t>
  </si>
  <si>
    <t>Sistema de Agua Potable, Alcantarillado y Saneamiento del Municipio de Arandas</t>
  </si>
  <si>
    <t>Sistema de Agua Potable, Alcantarillado y Saneamiento del Municipio de Atotonilco el Alto (SAPAMA)</t>
  </si>
  <si>
    <t>Sistema de Agua Potable, Alcantarillado y Saneamiento del Municipio de Chapala (SIMAPA)</t>
  </si>
  <si>
    <t>Sistema de Agua Potable, Alcantarillado y Saneamiento del Municipio de Colotlán</t>
  </si>
  <si>
    <t>Sistema de Agua Potable, Alcantarillado y Saneamiento del Municipio de Degollado (SIAPADEG)</t>
  </si>
  <si>
    <t>Sistema de Agua Potable, Alcantarillado y Saneamiento del Municipio de Jamay (SIMAPAS)</t>
  </si>
  <si>
    <t>Sistema de Agua Potable, Alcantarillado y Saneamiento del Municipio de La Huerta</t>
  </si>
  <si>
    <t>Sistema de Agua Potable, Alcantarillado y Saneamiento del Municipio de San Ignacio Cerro Gordo</t>
  </si>
  <si>
    <t>Sistema de Agua Potable, Alcantarillado y Saneamiento del Municipio de San Julián (SAPAJ)</t>
  </si>
  <si>
    <t>Sistema de Agua Potable, Alcantarillado y Saneamiento del Municipio de San Martín Hidalgo</t>
  </si>
  <si>
    <t>Sistema de Agua Potable, Alcantarillado y Saneamiento del Municipio de San Miguel el Alto (SAPASMA)</t>
  </si>
  <si>
    <t>Sistema de Agua Potable, Alcantarillado y Saneamiento del Municipio de Talpa de Allende</t>
  </si>
  <si>
    <t>Sistema de Agua Potable, Alcantarillado y Saneamiento del Municipio de Tototlán</t>
  </si>
  <si>
    <t>Sistema de Agua Potable, Alcantarillado y Saneamiento del Municipio de Villa Hidalgo</t>
  </si>
  <si>
    <t>Sistema de Agua Potable, Alcantarillado y Saneamiento del Municipio de Zapotlán el Grande</t>
  </si>
  <si>
    <t>Sistema de Agua Potable, Alcantarillados y Saneamiento del Municipio de Mazamitla</t>
  </si>
  <si>
    <t>Sistema de los Servicios de Agua Potable, Drenaje y Alcantarillado de Puerto Vallarta</t>
  </si>
  <si>
    <t>Sistema Integral de Agua de Tapalpa</t>
  </si>
  <si>
    <t>Sistema Intermunicipal de los Servicios de Agua Potable y Alcantarillado</t>
  </si>
  <si>
    <t>Sistema Intermunicipal de Manejo de Residuos (SIMAR SURESTE)</t>
  </si>
  <si>
    <t>Sistema Intermunicipal de Manejo de Residuos Lagunas (SIMAR Lagunas)</t>
  </si>
  <si>
    <t>Sistema Intermunicipal de Manejo de Residuos Sur-Sureste (SIMAR Sur-Sureste)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</si>
  <si>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</si>
  <si>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</si>
  <si>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</si>
  <si>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</si>
  <si>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</si>
  <si>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</si>
  <si>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</si>
  <si>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</si>
  <si>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</si>
  <si>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</si>
  <si>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</si>
  <si>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</si>
  <si>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</si>
  <si>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</si>
  <si>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</si>
  <si>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</si>
  <si>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</si>
  <si>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Tonalá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</si>
  <si>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</si>
  <si>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</si>
  <si>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</si>
  <si>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</si>
  <si>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</si>
  <si>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</si>
  <si>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</si>
  <si>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</si>
  <si>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</si>
  <si>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</si>
  <si>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</si>
  <si>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</si>
  <si>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</si>
  <si>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</si>
  <si>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</si>
  <si>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</si>
  <si>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</si>
  <si>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</si>
  <si>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</si>
  <si>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</si>
  <si>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</si>
  <si>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</si>
  <si>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</si>
  <si>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>Zoológico Guadalajara</t>
  </si>
  <si>
    <t>FORMATOS ELABORADOS</t>
  </si>
  <si>
    <t>INFORMACIÓN DE APROBACIÓN DEL PRESUPUESTO</t>
  </si>
  <si>
    <t>Se considera que los formatos han sido correctamente elaborados,
salvo que se generen las siguientes:</t>
  </si>
  <si>
    <t>SI</t>
  </si>
  <si>
    <t>3.1.1.11</t>
  </si>
  <si>
    <t>3.1.1.12</t>
  </si>
  <si>
    <t>3.1.1.13</t>
  </si>
  <si>
    <t>3.1.1.14</t>
  </si>
  <si>
    <t>3.1.1.15</t>
  </si>
  <si>
    <t>3.1.1.16</t>
  </si>
  <si>
    <t>3.1.1.17</t>
  </si>
  <si>
    <t>3.1.1.18</t>
  </si>
  <si>
    <t>3.1.1.19</t>
  </si>
  <si>
    <t>3.1.1.20</t>
  </si>
  <si>
    <t>3.1.1.21</t>
  </si>
  <si>
    <t>3.1.1.22</t>
  </si>
  <si>
    <t>3.1.1.23</t>
  </si>
  <si>
    <t>3.1.1.24</t>
  </si>
  <si>
    <t>3.1.1.25</t>
  </si>
  <si>
    <t>3.1.1.26</t>
  </si>
  <si>
    <t>3.1.1.27</t>
  </si>
  <si>
    <t>3.1.1.28</t>
  </si>
  <si>
    <t>3.1.1.29</t>
  </si>
  <si>
    <t>3.1.1.30</t>
  </si>
  <si>
    <t>3.1.1.31</t>
  </si>
  <si>
    <t>3.1.1.32</t>
  </si>
  <si>
    <t>3.1.1.33</t>
  </si>
  <si>
    <t>3.1.1.34</t>
  </si>
  <si>
    <t>3.1.1.35</t>
  </si>
  <si>
    <t xml:space="preserve">ORGANO EJECUTIVO MUNICIPAL </t>
  </si>
  <si>
    <t xml:space="preserve">PRESIDENCIA </t>
  </si>
  <si>
    <t xml:space="preserve">DIRECCION OFICIALIA MAYOR </t>
  </si>
  <si>
    <t xml:space="preserve">DIRECCION DE PROMOCION ECONOMICA </t>
  </si>
  <si>
    <t xml:space="preserve">SECRETARIA GENERAL Y SINDICATURA </t>
  </si>
  <si>
    <t xml:space="preserve">DESARROLLO RURAL </t>
  </si>
  <si>
    <t>3.1.1.36</t>
  </si>
  <si>
    <t>3.1.1.37</t>
  </si>
  <si>
    <t>3.1.1.38</t>
  </si>
  <si>
    <t xml:space="preserve">TRANSPARENCIA Y COMUNICACIÓN SOCIAL </t>
  </si>
  <si>
    <t xml:space="preserve">CULTURA Y TURISMO </t>
  </si>
  <si>
    <t xml:space="preserve">REGISTRO CIVIL </t>
  </si>
  <si>
    <t xml:space="preserve">HACIENDA MUNICIPAL </t>
  </si>
  <si>
    <t xml:space="preserve">DIRECCION DE CATASTRO </t>
  </si>
  <si>
    <t xml:space="preserve">DIRECCION DE OBRAS PUBLICAS </t>
  </si>
  <si>
    <t xml:space="preserve">PROTECCION CIVIL  </t>
  </si>
  <si>
    <t xml:space="preserve">SEGURIDAD PUBLICA </t>
  </si>
  <si>
    <t xml:space="preserve">DIRECCION DE DEPORTES </t>
  </si>
  <si>
    <t xml:space="preserve">CEMENTERIOS </t>
  </si>
  <si>
    <t xml:space="preserve">ALUMBRADO PUBLICO </t>
  </si>
  <si>
    <t xml:space="preserve">RASTRO </t>
  </si>
  <si>
    <t xml:space="preserve">ASEO PUBLICO </t>
  </si>
  <si>
    <t xml:space="preserve">SERVICIOS GENERALES </t>
  </si>
  <si>
    <t xml:space="preserve">VIVERO </t>
  </si>
  <si>
    <t xml:space="preserve">PARQUES Y JARDINES </t>
  </si>
  <si>
    <t xml:space="preserve">EDUCACION </t>
  </si>
  <si>
    <t xml:space="preserve">REGLAMENTO </t>
  </si>
  <si>
    <t xml:space="preserve">SERVICIOS MEDICOS </t>
  </si>
  <si>
    <t xml:space="preserve">PARQUE VEHICULAR </t>
  </si>
  <si>
    <t xml:space="preserve">AGUA POTABLE </t>
  </si>
  <si>
    <t xml:space="preserve">secretaria </t>
  </si>
  <si>
    <t>intendente</t>
  </si>
  <si>
    <t xml:space="preserve">DIRECTOR </t>
  </si>
  <si>
    <t xml:space="preserve">OFICIAL DE REGISTRO CIVIL </t>
  </si>
  <si>
    <t xml:space="preserve">VELADOR </t>
  </si>
  <si>
    <t>INTENDENTE</t>
  </si>
  <si>
    <t xml:space="preserve">AUXILIAR </t>
  </si>
  <si>
    <t xml:space="preserve">ENCARGADO DE HACIENDA </t>
  </si>
  <si>
    <t xml:space="preserve">INGRESOS </t>
  </si>
  <si>
    <t>EGRESOS</t>
  </si>
  <si>
    <t xml:space="preserve">CUENTA PUBLICA </t>
  </si>
  <si>
    <t xml:space="preserve">ENCARGADA DE CEMENTERIOS </t>
  </si>
  <si>
    <t xml:space="preserve">INSPECTOR </t>
  </si>
  <si>
    <t>DIRECTOR</t>
  </si>
  <si>
    <t>BARRENDERA</t>
  </si>
  <si>
    <t xml:space="preserve">RECOLECTOR </t>
  </si>
  <si>
    <t>CHOFER</t>
  </si>
  <si>
    <t>ELECTRISISTA</t>
  </si>
  <si>
    <t>SECRETARIA</t>
  </si>
  <si>
    <t>FONTANERO</t>
  </si>
  <si>
    <t>ENFERMERA</t>
  </si>
  <si>
    <t>PSICOLOGA</t>
  </si>
  <si>
    <t>MEDICO MUNICIPAL</t>
  </si>
  <si>
    <t>ENCARGADO</t>
  </si>
  <si>
    <t>JARDINERO</t>
  </si>
  <si>
    <t xml:space="preserve">ENCARGADA </t>
  </si>
  <si>
    <t>MAESTRO</t>
  </si>
  <si>
    <t xml:space="preserve">ENCARGADO DE DRENAJE </t>
  </si>
  <si>
    <t>AYUDANTE DE OBRA</t>
  </si>
  <si>
    <t>RESIDENTE DE OBRA</t>
  </si>
  <si>
    <t>ENCARGADO DE OBRA</t>
  </si>
  <si>
    <t xml:space="preserve">PRESIDENTE DE OBRA </t>
  </si>
  <si>
    <t>ENCARGADA</t>
  </si>
  <si>
    <t>CONTRALOR</t>
  </si>
  <si>
    <t>DIRECTOR JURIDICO</t>
  </si>
  <si>
    <t>POLICIA DE LINEA</t>
  </si>
  <si>
    <t xml:space="preserve">JEFE DE GRUPO </t>
  </si>
  <si>
    <t xml:space="preserve">OFICIALIA MAYOR </t>
  </si>
  <si>
    <t>PROMOCION ECONOMICA</t>
  </si>
  <si>
    <t>TESORERIA</t>
  </si>
  <si>
    <t>CEMENTERIOS</t>
  </si>
  <si>
    <t>RASTRO</t>
  </si>
  <si>
    <t>REGLAMENTOS</t>
  </si>
  <si>
    <t>ASEO PUBLICO</t>
  </si>
  <si>
    <t>ALUMBRADO PUBLICO</t>
  </si>
  <si>
    <t xml:space="preserve">AGUA Y ALCANTARILLADO </t>
  </si>
  <si>
    <t>DESARROLLO RURAL</t>
  </si>
  <si>
    <t xml:space="preserve">VIVEROS </t>
  </si>
  <si>
    <t xml:space="preserve">TURISMO </t>
  </si>
  <si>
    <t xml:space="preserve">INFORMATICA, PRENSA, Y COMUNICACIÓN SOCIAL </t>
  </si>
  <si>
    <t xml:space="preserve">DEPORTES </t>
  </si>
  <si>
    <t xml:space="preserve">CATASTRO </t>
  </si>
  <si>
    <t xml:space="preserve">OBRAS PUBLICAS </t>
  </si>
  <si>
    <t xml:space="preserve">CULTURA </t>
  </si>
  <si>
    <t xml:space="preserve">CONTRALORIA </t>
  </si>
  <si>
    <t xml:space="preserve">JURIDICO </t>
  </si>
  <si>
    <t xml:space="preserve">PROTECCION CIVIL </t>
  </si>
  <si>
    <t>INFORMATICA</t>
  </si>
  <si>
    <t>CONTRALORIA</t>
  </si>
  <si>
    <t>JURIDICO</t>
  </si>
  <si>
    <t>3.1.1.39</t>
  </si>
  <si>
    <t>3.1.1.40</t>
  </si>
  <si>
    <t>3.1.1.41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</si>
</sst>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00000\-000\-00"/>
    <numFmt numFmtId="165" formatCode="0000"/>
    <numFmt numFmtId="166" formatCode="[$-F800]dddd\,\ mmmm\ dd\,\ yyyy"/>
    <numFmt numFmtId="167" formatCode="00\-00"/>
    <numFmt numFmtId="168" formatCode="_-* #,##0.00_-;\-* #,##0.00_-;_-* &quot;-&quot;_-;_-@_-"/>
    <numFmt numFmtId="169" formatCode="00"/>
    <numFmt numFmtId="170" formatCode="000000"/>
    <numFmt numFmtId="171" formatCode="0_ ;\-0\ "/>
    <numFmt numFmtId="172" formatCode="#,##0_ ;\-#,##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2"/>
      <color theme="1"/>
      <name val="Arial"/>
      <family val="2"/>
    </font>
    <font>
      <b/>
      <sz val="10"/>
      <color theme="0"/>
      <name val="Arial"/>
      <family val="2"/>
    </font>
    <font>
      <b/>
      <i/>
      <sz val="9"/>
      <color theme="1"/>
      <name val="Arial"/>
      <family val="2"/>
    </font>
    <font>
      <b/>
      <sz val="9"/>
      <name val="Arial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9"/>
      <color theme="0"/>
      <name val="Arial"/>
      <family val="2"/>
    </font>
    <font>
      <b/>
      <sz val="9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9" tint="-0.499984740745262"/>
      </left>
      <right/>
      <top style="thin">
        <color indexed="64"/>
      </top>
      <bottom style="thin">
        <color theme="9" tint="-0.499984740745262"/>
      </bottom>
      <diagonal/>
    </border>
    <border>
      <left/>
      <right/>
      <top style="thin">
        <color indexed="64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398">
    <xf numFmtId="0" fontId="0" fillId="0" borderId="0" xfId="0"/>
    <xf numFmtId="0" fontId="4" fillId="0" borderId="0" xfId="0" applyFont="1" applyAlignment="1">
      <alignment vertical="center"/>
    </xf>
    <xf numFmtId="14" fontId="6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6" fontId="7" fillId="0" borderId="0" xfId="0" applyNumberFormat="1" applyFont="1" applyAlignment="1">
      <alignment vertical="center"/>
    </xf>
    <xf numFmtId="166" fontId="9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vertical="center"/>
    </xf>
    <xf numFmtId="165" fontId="10" fillId="0" borderId="6" xfId="0" applyNumberFormat="1" applyFont="1" applyBorder="1" applyAlignment="1" applyProtection="1">
      <alignment vertical="center"/>
      <protection locked="0"/>
    </xf>
    <xf numFmtId="0" fontId="0" fillId="0" borderId="0" xfId="0" applyProtection="1"/>
    <xf numFmtId="2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7" fontId="4" fillId="0" borderId="0" xfId="0" applyNumberFormat="1" applyFont="1" applyAlignment="1">
      <alignment vertical="center"/>
    </xf>
    <xf numFmtId="0" fontId="4" fillId="8" borderId="2" xfId="0" applyFont="1" applyFill="1" applyBorder="1" applyAlignment="1">
      <alignment vertical="center"/>
    </xf>
    <xf numFmtId="0" fontId="4" fillId="8" borderId="3" xfId="0" applyFont="1" applyFill="1" applyBorder="1" applyAlignment="1">
      <alignment vertical="center"/>
    </xf>
    <xf numFmtId="0" fontId="16" fillId="8" borderId="4" xfId="0" applyFont="1" applyFill="1" applyBorder="1" applyAlignment="1">
      <alignment horizontal="right" vertical="center"/>
    </xf>
    <xf numFmtId="0" fontId="4" fillId="6" borderId="0" xfId="0" applyFont="1" applyFill="1" applyAlignment="1">
      <alignment vertical="center"/>
    </xf>
    <xf numFmtId="0" fontId="5" fillId="0" borderId="3" xfId="0" applyFont="1" applyBorder="1" applyAlignment="1">
      <alignment horizontal="left" vertical="center"/>
    </xf>
    <xf numFmtId="167" fontId="13" fillId="2" borderId="2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1" fontId="14" fillId="7" borderId="2" xfId="0" applyNumberFormat="1" applyFont="1" applyFill="1" applyBorder="1" applyAlignment="1">
      <alignment horizontal="left" vertical="center"/>
    </xf>
    <xf numFmtId="1" fontId="14" fillId="7" borderId="3" xfId="0" applyNumberFormat="1" applyFont="1" applyFill="1" applyBorder="1" applyAlignment="1">
      <alignment vertical="center"/>
    </xf>
    <xf numFmtId="41" fontId="14" fillId="7" borderId="7" xfId="0" applyNumberFormat="1" applyFont="1" applyFill="1" applyBorder="1" applyAlignment="1">
      <alignment vertical="center"/>
    </xf>
    <xf numFmtId="1" fontId="14" fillId="8" borderId="2" xfId="0" applyNumberFormat="1" applyFont="1" applyFill="1" applyBorder="1" applyAlignment="1">
      <alignment horizontal="center" vertical="center"/>
    </xf>
    <xf numFmtId="1" fontId="14" fillId="8" borderId="3" xfId="0" applyNumberFormat="1" applyFont="1" applyFill="1" applyBorder="1" applyAlignment="1">
      <alignment vertical="center"/>
    </xf>
    <xf numFmtId="41" fontId="14" fillId="8" borderId="7" xfId="0" applyNumberFormat="1" applyFont="1" applyFill="1" applyBorder="1" applyAlignment="1">
      <alignment vertical="center"/>
    </xf>
    <xf numFmtId="1" fontId="0" fillId="0" borderId="2" xfId="0" applyNumberFormat="1" applyBorder="1" applyAlignment="1">
      <alignment horizontal="right" vertical="center"/>
    </xf>
    <xf numFmtId="1" fontId="0" fillId="0" borderId="4" xfId="0" applyNumberFormat="1" applyBorder="1" applyAlignment="1">
      <alignment wrapText="1"/>
    </xf>
    <xf numFmtId="41" fontId="0" fillId="0" borderId="7" xfId="0" applyNumberFormat="1" applyBorder="1" applyAlignment="1" applyProtection="1">
      <alignment horizontal="right" vertical="center"/>
      <protection locked="0"/>
    </xf>
    <xf numFmtId="41" fontId="0" fillId="0" borderId="7" xfId="0" applyNumberFormat="1" applyBorder="1" applyAlignment="1">
      <alignment vertical="center"/>
    </xf>
    <xf numFmtId="1" fontId="14" fillId="8" borderId="3" xfId="0" applyNumberFormat="1" applyFont="1" applyFill="1" applyBorder="1" applyAlignment="1"/>
    <xf numFmtId="41" fontId="0" fillId="8" borderId="7" xfId="0" applyNumberFormat="1" applyFont="1" applyFill="1" applyBorder="1" applyAlignment="1">
      <alignment vertical="center"/>
    </xf>
    <xf numFmtId="0" fontId="14" fillId="8" borderId="3" xfId="0" applyFont="1" applyFill="1" applyBorder="1" applyAlignment="1"/>
    <xf numFmtId="0" fontId="0" fillId="0" borderId="4" xfId="0" applyBorder="1" applyAlignment="1">
      <alignment wrapText="1"/>
    </xf>
    <xf numFmtId="1" fontId="0" fillId="0" borderId="2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wrapText="1"/>
    </xf>
    <xf numFmtId="0" fontId="14" fillId="7" borderId="3" xfId="0" applyFont="1" applyFill="1" applyBorder="1" applyAlignment="1"/>
    <xf numFmtId="0" fontId="14" fillId="8" borderId="3" xfId="0" applyFont="1" applyFill="1" applyBorder="1" applyAlignment="1">
      <alignment wrapText="1"/>
    </xf>
    <xf numFmtId="0" fontId="14" fillId="7" borderId="3" xfId="0" applyFont="1" applyFill="1" applyBorder="1" applyAlignment="1">
      <alignment wrapText="1"/>
    </xf>
    <xf numFmtId="0" fontId="0" fillId="0" borderId="4" xfId="0" applyFont="1" applyBorder="1" applyAlignment="1">
      <alignment horizontal="left" wrapText="1"/>
    </xf>
    <xf numFmtId="0" fontId="14" fillId="7" borderId="3" xfId="0" applyFont="1" applyFill="1" applyBorder="1" applyAlignment="1">
      <alignment vertical="center" wrapText="1"/>
    </xf>
    <xf numFmtId="165" fontId="14" fillId="7" borderId="2" xfId="0" applyNumberFormat="1" applyFont="1" applyFill="1" applyBorder="1" applyAlignment="1">
      <alignment horizontal="left" vertical="center"/>
    </xf>
    <xf numFmtId="165" fontId="14" fillId="8" borderId="2" xfId="0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right" vertical="center"/>
    </xf>
    <xf numFmtId="41" fontId="24" fillId="2" borderId="7" xfId="0" applyNumberFormat="1" applyFont="1" applyFill="1" applyBorder="1"/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4" fillId="7" borderId="2" xfId="0" applyFont="1" applyFill="1" applyBorder="1" applyAlignment="1">
      <alignment horizontal="left" vertical="center"/>
    </xf>
    <xf numFmtId="41" fontId="14" fillId="7" borderId="3" xfId="0" applyNumberFormat="1" applyFont="1" applyFill="1" applyBorder="1" applyAlignment="1">
      <alignment vertical="center"/>
    </xf>
    <xf numFmtId="41" fontId="14" fillId="7" borderId="4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horizontal="left" vertical="center"/>
    </xf>
    <xf numFmtId="41" fontId="0" fillId="0" borderId="7" xfId="0" applyNumberFormat="1" applyFill="1" applyBorder="1" applyAlignment="1" applyProtection="1">
      <alignment horizontal="right" vertical="center"/>
      <protection locked="0"/>
    </xf>
    <xf numFmtId="41" fontId="14" fillId="0" borderId="7" xfId="0" applyNumberFormat="1" applyFont="1" applyFill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0" fillId="0" borderId="7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vertical="center" wrapText="1"/>
    </xf>
    <xf numFmtId="0" fontId="25" fillId="8" borderId="7" xfId="0" applyFont="1" applyFill="1" applyBorder="1" applyAlignment="1">
      <alignment horizontal="right" wrapText="1"/>
    </xf>
    <xf numFmtId="41" fontId="14" fillId="8" borderId="7" xfId="0" applyNumberFormat="1" applyFont="1" applyFill="1" applyBorder="1" applyAlignment="1" applyProtection="1">
      <alignment vertical="center"/>
      <protection hidden="1"/>
    </xf>
    <xf numFmtId="0" fontId="0" fillId="5" borderId="7" xfId="0" applyFont="1" applyFill="1" applyBorder="1" applyAlignment="1">
      <alignment horizontal="left" vertical="center" wrapText="1"/>
    </xf>
    <xf numFmtId="41" fontId="0" fillId="5" borderId="7" xfId="0" applyNumberFormat="1" applyFill="1" applyBorder="1" applyAlignment="1" applyProtection="1">
      <alignment horizontal="right" vertical="center"/>
      <protection locked="0"/>
    </xf>
    <xf numFmtId="41" fontId="14" fillId="0" borderId="2" xfId="0" applyNumberFormat="1" applyFont="1" applyFill="1" applyBorder="1" applyAlignment="1">
      <alignment vertical="center"/>
    </xf>
    <xf numFmtId="41" fontId="14" fillId="0" borderId="3" xfId="0" applyNumberFormat="1" applyFont="1" applyFill="1" applyBorder="1" applyAlignment="1">
      <alignment vertical="center"/>
    </xf>
    <xf numFmtId="41" fontId="14" fillId="0" borderId="4" xfId="0" applyNumberFormat="1" applyFont="1" applyFill="1" applyBorder="1" applyAlignment="1">
      <alignment vertical="center"/>
    </xf>
    <xf numFmtId="0" fontId="26" fillId="2" borderId="7" xfId="0" applyFont="1" applyFill="1" applyBorder="1" applyAlignment="1">
      <alignment horizontal="right" wrapText="1"/>
    </xf>
    <xf numFmtId="41" fontId="13" fillId="2" borderId="7" xfId="0" applyNumberFormat="1" applyFont="1" applyFill="1" applyBorder="1" applyAlignment="1">
      <alignment vertical="center"/>
    </xf>
    <xf numFmtId="0" fontId="0" fillId="0" borderId="3" xfId="0" applyFont="1" applyBorder="1" applyAlignment="1">
      <alignment horizontal="left" wrapText="1"/>
    </xf>
    <xf numFmtId="41" fontId="14" fillId="0" borderId="6" xfId="0" applyNumberFormat="1" applyFont="1" applyFill="1" applyBorder="1" applyAlignment="1">
      <alignment vertical="center"/>
    </xf>
    <xf numFmtId="0" fontId="14" fillId="0" borderId="2" xfId="0" applyFont="1" applyBorder="1" applyAlignment="1">
      <alignment horizontal="left" wrapText="1"/>
    </xf>
    <xf numFmtId="0" fontId="0" fillId="0" borderId="7" xfId="0" applyFont="1" applyBorder="1" applyAlignment="1">
      <alignment horizontal="left" wrapText="1"/>
    </xf>
    <xf numFmtId="0" fontId="0" fillId="0" borderId="7" xfId="0" applyFont="1" applyFill="1" applyBorder="1" applyAlignment="1">
      <alignment horizontal="left" wrapText="1"/>
    </xf>
    <xf numFmtId="0" fontId="25" fillId="4" borderId="7" xfId="0" applyFont="1" applyFill="1" applyBorder="1" applyAlignment="1">
      <alignment horizontal="right" wrapText="1"/>
    </xf>
    <xf numFmtId="41" fontId="14" fillId="4" borderId="7" xfId="0" applyNumberFormat="1" applyFont="1" applyFill="1" applyBorder="1" applyAlignment="1" applyProtection="1">
      <alignment vertical="center"/>
      <protection hidden="1"/>
    </xf>
    <xf numFmtId="167" fontId="13" fillId="2" borderId="2" xfId="0" applyNumberFormat="1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 applyProtection="1">
      <alignment horizontal="center" vertical="center"/>
    </xf>
    <xf numFmtId="167" fontId="14" fillId="7" borderId="2" xfId="0" applyNumberFormat="1" applyFont="1" applyFill="1" applyBorder="1" applyAlignment="1" applyProtection="1">
      <alignment horizontal="center" vertical="center"/>
    </xf>
    <xf numFmtId="41" fontId="14" fillId="7" borderId="7" xfId="0" applyNumberFormat="1" applyFont="1" applyFill="1" applyBorder="1" applyAlignment="1" applyProtection="1">
      <alignment vertical="center"/>
      <protection hidden="1"/>
    </xf>
    <xf numFmtId="167" fontId="14" fillId="8" borderId="2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wrapText="1"/>
    </xf>
    <xf numFmtId="41" fontId="0" fillId="0" borderId="7" xfId="0" applyNumberFormat="1" applyBorder="1" applyAlignment="1" applyProtection="1">
      <alignment horizontal="right" vertical="center"/>
      <protection hidden="1"/>
    </xf>
    <xf numFmtId="41" fontId="0" fillId="0" borderId="7" xfId="0" applyNumberFormat="1" applyBorder="1" applyAlignment="1" applyProtection="1">
      <alignment vertical="center"/>
      <protection hidden="1"/>
    </xf>
    <xf numFmtId="41" fontId="0" fillId="8" borderId="7" xfId="0" applyNumberFormat="1" applyFont="1" applyFill="1" applyBorder="1" applyAlignment="1" applyProtection="1">
      <alignment vertical="center"/>
      <protection hidden="1"/>
    </xf>
    <xf numFmtId="0" fontId="0" fillId="0" borderId="4" xfId="0" applyFont="1" applyBorder="1" applyAlignment="1" applyProtection="1">
      <alignment wrapText="1"/>
    </xf>
    <xf numFmtId="0" fontId="0" fillId="0" borderId="4" xfId="0" applyFont="1" applyBorder="1" applyAlignment="1" applyProtection="1">
      <alignment horizontal="left" wrapText="1"/>
    </xf>
    <xf numFmtId="167" fontId="14" fillId="8" borderId="2" xfId="0" applyNumberFormat="1" applyFont="1" applyFill="1" applyBorder="1" applyAlignment="1" applyProtection="1">
      <alignment horizontal="left" vertical="center"/>
    </xf>
    <xf numFmtId="167" fontId="14" fillId="8" borderId="2" xfId="0" applyNumberFormat="1" applyFont="1" applyFill="1" applyBorder="1" applyAlignment="1" applyProtection="1">
      <alignment vertical="center"/>
    </xf>
    <xf numFmtId="41" fontId="24" fillId="2" borderId="7" xfId="0" applyNumberFormat="1" applyFont="1" applyFill="1" applyBorder="1" applyProtection="1">
      <protection hidden="1"/>
    </xf>
    <xf numFmtId="167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13" fillId="2" borderId="4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vertical="center" wrapText="1"/>
    </xf>
    <xf numFmtId="41" fontId="14" fillId="7" borderId="4" xfId="0" applyNumberFormat="1" applyFont="1" applyFill="1" applyBorder="1" applyAlignment="1" applyProtection="1">
      <alignment vertical="center"/>
      <protection hidden="1"/>
    </xf>
    <xf numFmtId="0" fontId="14" fillId="8" borderId="2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vertical="center" wrapText="1"/>
    </xf>
    <xf numFmtId="41" fontId="14" fillId="8" borderId="4" xfId="0" applyNumberFormat="1" applyFont="1" applyFill="1" applyBorder="1" applyAlignment="1" applyProtection="1">
      <alignment vertical="center"/>
      <protection hidden="1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vertical="center" wrapText="1"/>
    </xf>
    <xf numFmtId="41" fontId="0" fillId="0" borderId="4" xfId="0" applyNumberFormat="1" applyBorder="1" applyAlignment="1" applyProtection="1">
      <alignment horizontal="right" vertical="center"/>
      <protection locked="0"/>
    </xf>
    <xf numFmtId="41" fontId="0" fillId="0" borderId="7" xfId="0" applyNumberFormat="1" applyBorder="1" applyAlignment="1" applyProtection="1">
      <alignment horizontal="right" vertical="center"/>
      <protection locked="0" hidden="1"/>
    </xf>
    <xf numFmtId="0" fontId="14" fillId="10" borderId="17" xfId="0" applyFont="1" applyFill="1" applyBorder="1" applyAlignment="1">
      <alignment horizontal="left" vertical="center"/>
    </xf>
    <xf numFmtId="0" fontId="14" fillId="10" borderId="23" xfId="0" applyFont="1" applyFill="1" applyBorder="1" applyAlignment="1">
      <alignment vertical="center" wrapText="1"/>
    </xf>
    <xf numFmtId="41" fontId="14" fillId="10" borderId="4" xfId="3" applyNumberFormat="1" applyFont="1" applyFill="1" applyBorder="1" applyAlignment="1" applyProtection="1">
      <alignment horizontal="right" vertical="center"/>
      <protection hidden="1"/>
    </xf>
    <xf numFmtId="41" fontId="14" fillId="10" borderId="7" xfId="3" applyNumberFormat="1" applyFont="1" applyFill="1" applyBorder="1" applyAlignment="1" applyProtection="1">
      <alignment vertical="center"/>
      <protection hidden="1"/>
    </xf>
    <xf numFmtId="41" fontId="14" fillId="10" borderId="7" xfId="3" applyNumberFormat="1" applyFont="1" applyFill="1" applyBorder="1" applyAlignment="1" applyProtection="1">
      <alignment horizontal="right" vertical="center"/>
      <protection hidden="1"/>
    </xf>
    <xf numFmtId="41" fontId="14" fillId="11" borderId="4" xfId="3" applyNumberFormat="1" applyFont="1" applyFill="1" applyBorder="1" applyAlignment="1" applyProtection="1">
      <alignment vertical="center"/>
      <protection hidden="1"/>
    </xf>
    <xf numFmtId="41" fontId="14" fillId="11" borderId="7" xfId="3" applyNumberFormat="1" applyFont="1" applyFill="1" applyBorder="1" applyAlignment="1" applyProtection="1">
      <alignment vertical="center"/>
      <protection hidden="1"/>
    </xf>
    <xf numFmtId="41" fontId="14" fillId="11" borderId="4" xfId="0" applyNumberFormat="1" applyFont="1" applyFill="1" applyBorder="1" applyAlignment="1" applyProtection="1">
      <alignment vertical="center"/>
      <protection hidden="1"/>
    </xf>
    <xf numFmtId="41" fontId="14" fillId="11" borderId="7" xfId="0" applyNumberFormat="1" applyFont="1" applyFill="1" applyBorder="1" applyAlignment="1" applyProtection="1">
      <alignment vertical="center"/>
      <protection hidden="1"/>
    </xf>
    <xf numFmtId="0" fontId="14" fillId="11" borderId="2" xfId="0" applyFont="1" applyFill="1" applyBorder="1" applyAlignment="1">
      <alignment horizontal="center" vertical="center"/>
    </xf>
    <xf numFmtId="0" fontId="14" fillId="11" borderId="4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left" vertical="center"/>
    </xf>
    <xf numFmtId="41" fontId="14" fillId="10" borderId="4" xfId="0" applyNumberFormat="1" applyFont="1" applyFill="1" applyBorder="1" applyAlignment="1" applyProtection="1">
      <alignment vertical="center"/>
      <protection hidden="1"/>
    </xf>
    <xf numFmtId="41" fontId="14" fillId="10" borderId="7" xfId="0" applyNumberFormat="1" applyFont="1" applyFill="1" applyBorder="1" applyAlignment="1" applyProtection="1">
      <alignment vertical="center"/>
      <protection hidden="1"/>
    </xf>
    <xf numFmtId="0" fontId="14" fillId="0" borderId="0" xfId="0" applyFont="1" applyAlignment="1">
      <alignment horizontal="right" vertical="center" wrapText="1"/>
    </xf>
    <xf numFmtId="41" fontId="14" fillId="0" borderId="7" xfId="0" applyNumberFormat="1" applyFont="1" applyBorder="1" applyAlignment="1" applyProtection="1">
      <alignment vertical="center"/>
      <protection hidden="1"/>
    </xf>
    <xf numFmtId="0" fontId="25" fillId="8" borderId="7" xfId="0" applyFont="1" applyFill="1" applyBorder="1" applyAlignment="1">
      <alignment horizontal="right" vertical="center" wrapText="1"/>
    </xf>
    <xf numFmtId="0" fontId="26" fillId="2" borderId="7" xfId="0" applyFont="1" applyFill="1" applyBorder="1" applyAlignment="1">
      <alignment horizontal="right" vertical="center" wrapText="1"/>
    </xf>
    <xf numFmtId="41" fontId="13" fillId="2" borderId="7" xfId="0" applyNumberFormat="1" applyFont="1" applyFill="1" applyBorder="1" applyAlignment="1" applyProtection="1">
      <alignment vertical="center"/>
      <protection hidden="1"/>
    </xf>
    <xf numFmtId="0" fontId="0" fillId="0" borderId="6" xfId="0" applyFont="1" applyBorder="1" applyAlignment="1">
      <alignment horizontal="left" wrapText="1"/>
    </xf>
    <xf numFmtId="0" fontId="0" fillId="0" borderId="0" xfId="0" applyBorder="1" applyAlignment="1">
      <alignment wrapText="1"/>
    </xf>
    <xf numFmtId="0" fontId="0" fillId="0" borderId="0" xfId="0" applyBorder="1"/>
    <xf numFmtId="41" fontId="14" fillId="7" borderId="15" xfId="0" applyNumberFormat="1" applyFont="1" applyFill="1" applyBorder="1" applyAlignment="1" applyProtection="1">
      <alignment vertical="center"/>
      <protection hidden="1"/>
    </xf>
    <xf numFmtId="41" fontId="0" fillId="0" borderId="7" xfId="0" applyNumberFormat="1" applyBorder="1" applyAlignment="1" applyProtection="1">
      <alignment horizontal="right" vertical="center"/>
    </xf>
    <xf numFmtId="0" fontId="27" fillId="2" borderId="28" xfId="0" applyFont="1" applyFill="1" applyBorder="1" applyAlignment="1" applyProtection="1">
      <alignment horizontal="center" vertical="center" wrapText="1"/>
      <protection hidden="1"/>
    </xf>
    <xf numFmtId="0" fontId="27" fillId="2" borderId="29" xfId="0" applyFont="1" applyFill="1" applyBorder="1" applyAlignment="1" applyProtection="1">
      <alignment horizontal="center" vertical="center" wrapText="1"/>
      <protection hidden="1"/>
    </xf>
    <xf numFmtId="0" fontId="27" fillId="2" borderId="27" xfId="0" applyFont="1" applyFill="1" applyBorder="1" applyAlignment="1" applyProtection="1">
      <alignment horizontal="center" vertical="center" wrapText="1"/>
      <protection hidden="1"/>
    </xf>
    <xf numFmtId="0" fontId="27" fillId="2" borderId="26" xfId="0" applyFont="1" applyFill="1" applyBorder="1" applyAlignment="1" applyProtection="1">
      <alignment horizontal="center" vertical="center" wrapText="1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4" xfId="0" applyFont="1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14" fillId="0" borderId="0" xfId="0" applyFont="1" applyAlignment="1" applyProtection="1">
      <alignment horizontal="right" vertical="center" wrapText="1"/>
      <protection hidden="1"/>
    </xf>
    <xf numFmtId="41" fontId="14" fillId="0" borderId="0" xfId="0" applyNumberFormat="1" applyFont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167" fontId="13" fillId="2" borderId="1" xfId="0" applyNumberFormat="1" applyFont="1" applyFill="1" applyBorder="1" applyAlignment="1" applyProtection="1">
      <alignment horizontal="center" vertical="center"/>
      <protection hidden="1"/>
    </xf>
    <xf numFmtId="0" fontId="13" fillId="2" borderId="30" xfId="0" applyFont="1" applyFill="1" applyBorder="1" applyAlignment="1" applyProtection="1">
      <alignment horizontal="center" vertical="center" wrapText="1"/>
      <protection hidden="1"/>
    </xf>
    <xf numFmtId="0" fontId="27" fillId="2" borderId="31" xfId="0" applyFont="1" applyFill="1" applyBorder="1" applyAlignment="1" applyProtection="1">
      <alignment horizontal="center" vertical="center"/>
      <protection hidden="1"/>
    </xf>
    <xf numFmtId="0" fontId="14" fillId="0" borderId="7" xfId="0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168" fontId="0" fillId="0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7" xfId="0" applyFont="1" applyFill="1" applyBorder="1" applyAlignment="1" applyProtection="1">
      <alignment vertical="center" wrapText="1"/>
      <protection locked="0"/>
    </xf>
    <xf numFmtId="168" fontId="0" fillId="0" borderId="7" xfId="0" applyNumberFormat="1" applyFont="1" applyFill="1" applyBorder="1" applyAlignment="1" applyProtection="1">
      <alignment vertical="center"/>
      <protection locked="0"/>
    </xf>
    <xf numFmtId="0" fontId="0" fillId="0" borderId="4" xfId="0" applyFont="1" applyFill="1" applyBorder="1" applyAlignment="1" applyProtection="1">
      <alignment vertical="center"/>
      <protection locked="0"/>
    </xf>
    <xf numFmtId="168" fontId="1" fillId="0" borderId="7" xfId="3" applyNumberFormat="1" applyFont="1" applyFill="1" applyBorder="1" applyAlignment="1" applyProtection="1">
      <alignment vertical="center"/>
      <protection locked="0"/>
    </xf>
    <xf numFmtId="168" fontId="14" fillId="0" borderId="7" xfId="0" applyNumberFormat="1" applyFont="1" applyBorder="1" applyAlignment="1" applyProtection="1">
      <alignment vertical="center"/>
      <protection hidden="1"/>
    </xf>
    <xf numFmtId="0" fontId="22" fillId="2" borderId="7" xfId="0" applyFont="1" applyFill="1" applyBorder="1"/>
    <xf numFmtId="0" fontId="0" fillId="0" borderId="7" xfId="0" applyBorder="1"/>
    <xf numFmtId="41" fontId="0" fillId="0" borderId="7" xfId="0" applyNumberFormat="1" applyFont="1" applyFill="1" applyBorder="1" applyAlignment="1" applyProtection="1">
      <alignment vertical="center"/>
      <protection locked="0"/>
    </xf>
    <xf numFmtId="41" fontId="0" fillId="0" borderId="0" xfId="0" applyNumberFormat="1" applyAlignment="1">
      <alignment wrapText="1"/>
    </xf>
    <xf numFmtId="41" fontId="0" fillId="0" borderId="0" xfId="0" applyNumberFormat="1" applyBorder="1"/>
    <xf numFmtId="41" fontId="4" fillId="0" borderId="0" xfId="0" applyNumberFormat="1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/>
    <xf numFmtId="41" fontId="0" fillId="0" borderId="0" xfId="0" applyNumberFormat="1"/>
    <xf numFmtId="165" fontId="0" fillId="0" borderId="0" xfId="0" applyNumberFormat="1"/>
    <xf numFmtId="169" fontId="0" fillId="0" borderId="0" xfId="0" applyNumberFormat="1"/>
    <xf numFmtId="170" fontId="0" fillId="0" borderId="0" xfId="0" applyNumberFormat="1"/>
    <xf numFmtId="170" fontId="0" fillId="0" borderId="0" xfId="0" applyNumberFormat="1" applyAlignment="1">
      <alignment vertical="center"/>
    </xf>
    <xf numFmtId="0" fontId="27" fillId="2" borderId="5" xfId="0" applyFont="1" applyFill="1" applyBorder="1" applyAlignment="1" applyProtection="1">
      <alignment horizontal="center" vertical="center" wrapText="1"/>
      <protection hidden="1"/>
    </xf>
    <xf numFmtId="0" fontId="14" fillId="7" borderId="2" xfId="0" applyFont="1" applyFill="1" applyBorder="1" applyAlignment="1" applyProtection="1">
      <alignment horizontal="left" vertical="center"/>
      <protection hidden="1"/>
    </xf>
    <xf numFmtId="0" fontId="14" fillId="10" borderId="4" xfId="0" applyFont="1" applyFill="1" applyBorder="1" applyAlignment="1" applyProtection="1">
      <alignment vertical="center" wrapText="1"/>
      <protection hidden="1"/>
    </xf>
    <xf numFmtId="0" fontId="14" fillId="8" borderId="2" xfId="0" applyFont="1" applyFill="1" applyBorder="1" applyAlignment="1" applyProtection="1">
      <alignment horizontal="center" vertical="center"/>
      <protection hidden="1"/>
    </xf>
    <xf numFmtId="0" fontId="14" fillId="8" borderId="4" xfId="0" applyFon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0" fillId="0" borderId="4" xfId="0" applyBorder="1" applyAlignment="1" applyProtection="1">
      <alignment vertical="center" wrapText="1"/>
      <protection hidden="1"/>
    </xf>
    <xf numFmtId="41" fontId="0" fillId="0" borderId="4" xfId="0" applyNumberFormat="1" applyBorder="1" applyAlignment="1" applyProtection="1">
      <alignment horizontal="right" vertical="center"/>
      <protection hidden="1"/>
    </xf>
    <xf numFmtId="0" fontId="14" fillId="10" borderId="17" xfId="0" applyFont="1" applyFill="1" applyBorder="1" applyAlignment="1" applyProtection="1">
      <alignment horizontal="left" vertical="center"/>
      <protection hidden="1"/>
    </xf>
    <xf numFmtId="0" fontId="14" fillId="10" borderId="23" xfId="0" applyFont="1" applyFill="1" applyBorder="1" applyAlignment="1" applyProtection="1">
      <alignment vertical="center" wrapText="1"/>
      <protection hidden="1"/>
    </xf>
    <xf numFmtId="0" fontId="0" fillId="0" borderId="5" xfId="0" applyBorder="1" applyAlignment="1" applyProtection="1">
      <alignment horizontal="right" vertical="center"/>
      <protection hidden="1"/>
    </xf>
    <xf numFmtId="0" fontId="0" fillId="0" borderId="14" xfId="0" applyBorder="1" applyAlignment="1" applyProtection="1">
      <alignment vertical="center" wrapText="1"/>
      <protection hidden="1"/>
    </xf>
    <xf numFmtId="0" fontId="14" fillId="11" borderId="2" xfId="0" applyFont="1" applyFill="1" applyBorder="1" applyAlignment="1" applyProtection="1">
      <alignment horizontal="center" vertical="center"/>
      <protection hidden="1"/>
    </xf>
    <xf numFmtId="0" fontId="14" fillId="11" borderId="4" xfId="0" applyFont="1" applyFill="1" applyBorder="1" applyAlignment="1" applyProtection="1">
      <alignment vertical="center" wrapText="1"/>
      <protection hidden="1"/>
    </xf>
    <xf numFmtId="0" fontId="14" fillId="10" borderId="2" xfId="0" applyFont="1" applyFill="1" applyBorder="1" applyAlignment="1" applyProtection="1">
      <alignment horizontal="left" vertical="center"/>
      <protection hidden="1"/>
    </xf>
    <xf numFmtId="0" fontId="6" fillId="0" borderId="3" xfId="0" applyFont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/>
    </xf>
    <xf numFmtId="171" fontId="0" fillId="0" borderId="15" xfId="0" applyNumberFormat="1" applyFont="1" applyFill="1" applyBorder="1" applyAlignment="1" applyProtection="1">
      <alignment horizontal="center" vertical="center"/>
      <protection locked="0"/>
    </xf>
    <xf numFmtId="171" fontId="0" fillId="0" borderId="7" xfId="0" applyNumberFormat="1" applyFont="1" applyFill="1" applyBorder="1" applyAlignment="1" applyProtection="1">
      <alignment horizontal="center" vertical="center"/>
      <protection locked="0"/>
    </xf>
    <xf numFmtId="171" fontId="1" fillId="0" borderId="7" xfId="3" applyNumberFormat="1" applyFont="1" applyFill="1" applyBorder="1" applyAlignment="1" applyProtection="1">
      <alignment horizontal="center" vertical="center"/>
      <protection locked="0"/>
    </xf>
    <xf numFmtId="171" fontId="0" fillId="0" borderId="15" xfId="0" applyNumberFormat="1" applyFont="1" applyFill="1" applyBorder="1" applyAlignment="1" applyProtection="1">
      <alignment horizontal="center" vertical="center"/>
    </xf>
    <xf numFmtId="171" fontId="0" fillId="0" borderId="7" xfId="0" applyNumberFormat="1" applyFont="1" applyFill="1" applyBorder="1" applyAlignment="1" applyProtection="1">
      <alignment horizontal="center" vertical="center"/>
    </xf>
    <xf numFmtId="41" fontId="0" fillId="0" borderId="7" xfId="0" applyNumberFormat="1" applyFont="1" applyFill="1" applyBorder="1" applyAlignment="1" applyProtection="1">
      <alignment vertical="center"/>
    </xf>
    <xf numFmtId="172" fontId="14" fillId="0" borderId="7" xfId="0" applyNumberFormat="1" applyFont="1" applyBorder="1" applyAlignment="1">
      <alignment horizontal="center" vertical="center"/>
    </xf>
    <xf numFmtId="0" fontId="14" fillId="10" borderId="7" xfId="0" applyFont="1" applyFill="1" applyBorder="1" applyAlignment="1">
      <alignment horizontal="left" vertical="center" wrapText="1"/>
    </xf>
    <xf numFmtId="0" fontId="0" fillId="10" borderId="16" xfId="0" applyFill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 applyProtection="1">
      <alignment vertical="center"/>
      <protection locked="0"/>
    </xf>
    <xf numFmtId="0" fontId="14" fillId="10" borderId="7" xfId="0" applyFont="1" applyFill="1" applyBorder="1" applyAlignment="1">
      <alignment vertical="center" wrapText="1"/>
    </xf>
    <xf numFmtId="0" fontId="0" fillId="10" borderId="13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0" fillId="10" borderId="7" xfId="0" applyFill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20" fontId="4" fillId="0" borderId="0" xfId="0" applyNumberFormat="1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165" fontId="10" fillId="0" borderId="0" xfId="0" applyNumberFormat="1" applyFont="1" applyAlignment="1" applyProtection="1">
      <alignment vertical="center"/>
      <protection locked="0"/>
    </xf>
    <xf numFmtId="14" fontId="10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9" fillId="0" borderId="7" xfId="0" applyFont="1" applyBorder="1" applyAlignment="1" applyProtection="1">
      <alignment horizontal="center" vertical="center"/>
      <protection hidden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2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172" fontId="0" fillId="0" borderId="15" xfId="0" applyNumberFormat="1" applyFont="1" applyFill="1" applyBorder="1" applyAlignment="1" applyProtection="1">
      <alignment vertical="center"/>
      <protection locked="0"/>
    </xf>
    <xf numFmtId="172" fontId="0" fillId="0" borderId="7" xfId="0" applyNumberFormat="1" applyFont="1" applyFill="1" applyBorder="1" applyAlignment="1" applyProtection="1">
      <alignment vertical="center"/>
      <protection locked="0"/>
    </xf>
    <xf numFmtId="172" fontId="0" fillId="0" borderId="7" xfId="0" applyNumberFormat="1" applyFont="1" applyFill="1" applyBorder="1" applyAlignment="1" applyProtection="1">
      <alignment horizontal="right" vertical="center"/>
      <protection locked="0"/>
    </xf>
    <xf numFmtId="172" fontId="1" fillId="0" borderId="7" xfId="3" applyNumberFormat="1" applyFont="1" applyFill="1" applyBorder="1" applyAlignment="1" applyProtection="1">
      <alignment vertical="center"/>
      <protection locked="0"/>
    </xf>
    <xf numFmtId="172" fontId="0" fillId="0" borderId="15" xfId="0" applyNumberFormat="1" applyFont="1" applyFill="1" applyBorder="1" applyAlignment="1">
      <alignment vertical="center"/>
    </xf>
    <xf numFmtId="172" fontId="14" fillId="0" borderId="7" xfId="0" applyNumberFormat="1" applyFont="1" applyBorder="1" applyAlignment="1">
      <alignment vertical="center"/>
    </xf>
    <xf numFmtId="172" fontId="14" fillId="0" borderId="7" xfId="0" applyNumberFormat="1" applyFont="1" applyFill="1" applyBorder="1" applyAlignment="1">
      <alignment vertical="center"/>
    </xf>
    <xf numFmtId="0" fontId="0" fillId="0" borderId="7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justify" vertical="center"/>
    </xf>
    <xf numFmtId="0" fontId="4" fillId="0" borderId="22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166" fontId="9" fillId="0" borderId="0" xfId="0" applyNumberFormat="1" applyFont="1" applyAlignment="1" applyProtection="1">
      <alignment horizontal="left" vertical="center"/>
      <protection locked="0"/>
    </xf>
    <xf numFmtId="3" fontId="6" fillId="8" borderId="7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3" fontId="4" fillId="0" borderId="7" xfId="0" applyNumberFormat="1" applyFont="1" applyBorder="1" applyAlignment="1">
      <alignment horizontal="right" vertical="center"/>
    </xf>
    <xf numFmtId="0" fontId="18" fillId="9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3" fontId="15" fillId="0" borderId="16" xfId="0" applyNumberFormat="1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4" fontId="7" fillId="0" borderId="3" xfId="0" applyNumberFormat="1" applyFont="1" applyBorder="1" applyAlignment="1" applyProtection="1">
      <alignment horizontal="center" vertical="center"/>
      <protection locked="0"/>
    </xf>
    <xf numFmtId="14" fontId="19" fillId="0" borderId="5" xfId="0" applyNumberFormat="1" applyFont="1" applyBorder="1" applyAlignment="1">
      <alignment horizontal="right" vertical="center"/>
    </xf>
    <xf numFmtId="14" fontId="19" fillId="0" borderId="1" xfId="0" applyNumberFormat="1" applyFont="1" applyBorder="1" applyAlignment="1">
      <alignment horizontal="right" vertical="center"/>
    </xf>
    <xf numFmtId="3" fontId="17" fillId="0" borderId="25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7" fillId="0" borderId="17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3" fontId="15" fillId="0" borderId="24" xfId="0" applyNumberFormat="1" applyFont="1" applyBorder="1" applyAlignment="1" applyProtection="1">
      <alignment horizontal="right" vertical="center"/>
      <protection locked="0"/>
    </xf>
    <xf numFmtId="0" fontId="9" fillId="0" borderId="7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64" fontId="11" fillId="0" borderId="7" xfId="0" applyNumberFormat="1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165" fontId="10" fillId="0" borderId="2" xfId="0" applyNumberFormat="1" applyFont="1" applyBorder="1" applyAlignment="1" applyProtection="1">
      <alignment horizontal="center" vertical="center"/>
      <protection locked="0"/>
    </xf>
    <xf numFmtId="165" fontId="10" fillId="0" borderId="3" xfId="0" applyNumberFormat="1" applyFont="1" applyBorder="1" applyAlignment="1" applyProtection="1">
      <alignment horizontal="center" vertical="center"/>
      <protection locked="0"/>
    </xf>
    <xf numFmtId="14" fontId="10" fillId="0" borderId="3" xfId="0" applyNumberFormat="1" applyFont="1" applyBorder="1" applyAlignment="1" applyProtection="1">
      <alignment horizontal="center" vertical="center"/>
      <protection locked="0"/>
    </xf>
    <xf numFmtId="14" fontId="8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29" fillId="0" borderId="7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/>
    </xf>
    <xf numFmtId="0" fontId="14" fillId="0" borderId="16" xfId="0" applyFont="1" applyBorder="1" applyAlignment="1" applyProtection="1">
      <alignment horizontal="center"/>
      <protection locked="0"/>
    </xf>
    <xf numFmtId="0" fontId="30" fillId="2" borderId="7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4" fillId="0" borderId="7" xfId="0" applyFont="1" applyBorder="1" applyAlignment="1">
      <alignment horizontal="center"/>
    </xf>
    <xf numFmtId="0" fontId="14" fillId="0" borderId="7" xfId="0" applyFont="1" applyBorder="1" applyAlignment="1" applyProtection="1">
      <alignment horizontal="center"/>
      <protection locked="0"/>
    </xf>
    <xf numFmtId="0" fontId="0" fillId="0" borderId="16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 applyProtection="1">
      <alignment horizontal="justify" vertical="top" wrapText="1"/>
      <protection hidden="1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7" xfId="0" applyFont="1" applyBorder="1" applyAlignment="1" applyProtection="1">
      <alignment horizontal="justify" vertical="top" wrapText="1"/>
      <protection hidden="1"/>
    </xf>
    <xf numFmtId="0" fontId="30" fillId="12" borderId="2" xfId="0" applyFont="1" applyFill="1" applyBorder="1" applyAlignment="1">
      <alignment horizontal="center"/>
    </xf>
    <xf numFmtId="0" fontId="30" fillId="12" borderId="3" xfId="0" applyFont="1" applyFill="1" applyBorder="1" applyAlignment="1">
      <alignment horizontal="center"/>
    </xf>
    <xf numFmtId="0" fontId="30" fillId="12" borderId="4" xfId="0" applyFont="1" applyFill="1" applyBorder="1" applyAlignment="1">
      <alignment horizontal="center"/>
    </xf>
    <xf numFmtId="0" fontId="0" fillId="0" borderId="2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30" fillId="12" borderId="2" xfId="0" applyFont="1" applyFill="1" applyBorder="1" applyAlignment="1" applyProtection="1">
      <alignment horizontal="center"/>
      <protection hidden="1"/>
    </xf>
    <xf numFmtId="0" fontId="30" fillId="12" borderId="3" xfId="0" applyFont="1" applyFill="1" applyBorder="1" applyAlignment="1" applyProtection="1">
      <alignment horizontal="center"/>
      <protection hidden="1"/>
    </xf>
    <xf numFmtId="0" fontId="30" fillId="12" borderId="4" xfId="0" applyFont="1" applyFill="1" applyBorder="1" applyAlignment="1" applyProtection="1">
      <alignment horizontal="center"/>
      <protection hidden="1"/>
    </xf>
    <xf numFmtId="14" fontId="14" fillId="0" borderId="7" xfId="0" applyNumberFormat="1" applyFont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31" fillId="2" borderId="2" xfId="0" applyFont="1" applyFill="1" applyBorder="1" applyAlignment="1" applyProtection="1">
      <alignment horizontal="center" vertical="center" wrapText="1"/>
      <protection hidden="1"/>
    </xf>
    <xf numFmtId="0" fontId="31" fillId="2" borderId="3" xfId="0" applyFont="1" applyFill="1" applyBorder="1" applyAlignment="1" applyProtection="1">
      <alignment horizontal="center" vertical="center" wrapText="1"/>
      <protection hidden="1"/>
    </xf>
    <xf numFmtId="0" fontId="31" fillId="2" borderId="4" xfId="0" applyFont="1" applyFill="1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justify" wrapText="1"/>
      <protection hidden="1"/>
    </xf>
    <xf numFmtId="167" fontId="23" fillId="2" borderId="2" xfId="0" applyNumberFormat="1" applyFont="1" applyFill="1" applyBorder="1" applyAlignment="1">
      <alignment horizontal="right" vertical="center"/>
    </xf>
    <xf numFmtId="167" fontId="23" fillId="2" borderId="4" xfId="0" applyNumberFormat="1" applyFont="1" applyFill="1" applyBorder="1" applyAlignment="1">
      <alignment horizontal="right" vertical="center"/>
    </xf>
    <xf numFmtId="0" fontId="14" fillId="11" borderId="3" xfId="0" applyFont="1" applyFill="1" applyBorder="1" applyAlignment="1">
      <alignment horizontal="left" vertical="center" wrapText="1"/>
    </xf>
    <xf numFmtId="0" fontId="14" fillId="11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lef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right" vertical="center" wrapText="1"/>
    </xf>
    <xf numFmtId="0" fontId="0" fillId="0" borderId="11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14" fillId="10" borderId="3" xfId="0" applyFont="1" applyFill="1" applyBorder="1" applyAlignment="1">
      <alignment horizontal="left" vertical="center" wrapText="1"/>
    </xf>
    <xf numFmtId="0" fontId="14" fillId="10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right" vertical="center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14" fillId="8" borderId="3" xfId="0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 wrapText="1"/>
    </xf>
    <xf numFmtId="0" fontId="14" fillId="8" borderId="3" xfId="0" applyFont="1" applyFill="1" applyBorder="1" applyAlignment="1" applyProtection="1">
      <alignment horizontal="left" wrapText="1"/>
    </xf>
    <xf numFmtId="0" fontId="14" fillId="8" borderId="4" xfId="0" applyFont="1" applyFill="1" applyBorder="1" applyAlignment="1" applyProtection="1">
      <alignment horizontal="left" wrapText="1"/>
    </xf>
    <xf numFmtId="167" fontId="0" fillId="0" borderId="2" xfId="0" applyNumberFormat="1" applyBorder="1" applyAlignment="1" applyProtection="1">
      <alignment horizontal="center" vertical="center"/>
    </xf>
    <xf numFmtId="167" fontId="0" fillId="0" borderId="3" xfId="0" applyNumberFormat="1" applyBorder="1" applyAlignment="1" applyProtection="1">
      <alignment horizontal="center" vertical="center"/>
    </xf>
    <xf numFmtId="167" fontId="23" fillId="2" borderId="2" xfId="0" applyNumberFormat="1" applyFont="1" applyFill="1" applyBorder="1" applyAlignment="1" applyProtection="1">
      <alignment horizontal="right" vertical="center"/>
    </xf>
    <xf numFmtId="167" fontId="23" fillId="2" borderId="3" xfId="0" applyNumberFormat="1" applyFont="1" applyFill="1" applyBorder="1" applyAlignment="1" applyProtection="1">
      <alignment horizontal="right" vertical="center"/>
    </xf>
    <xf numFmtId="167" fontId="23" fillId="2" borderId="4" xfId="0" applyNumberFormat="1" applyFont="1" applyFill="1" applyBorder="1" applyAlignment="1" applyProtection="1">
      <alignment horizontal="right" vertical="center"/>
    </xf>
    <xf numFmtId="167" fontId="0" fillId="0" borderId="2" xfId="0" applyNumberFormat="1" applyFont="1" applyBorder="1" applyAlignment="1" applyProtection="1">
      <alignment horizontal="right" vertical="center"/>
    </xf>
    <xf numFmtId="167" fontId="0" fillId="0" borderId="3" xfId="0" applyNumberFormat="1" applyFont="1" applyBorder="1" applyAlignment="1" applyProtection="1">
      <alignment horizontal="right" vertical="center"/>
    </xf>
    <xf numFmtId="0" fontId="14" fillId="7" borderId="3" xfId="0" applyFont="1" applyFill="1" applyBorder="1" applyAlignment="1" applyProtection="1">
      <alignment horizontal="left" wrapText="1"/>
    </xf>
    <xf numFmtId="0" fontId="14" fillId="7" borderId="4" xfId="0" applyFont="1" applyFill="1" applyBorder="1" applyAlignment="1" applyProtection="1">
      <alignment horizontal="left" wrapText="1"/>
    </xf>
    <xf numFmtId="167" fontId="0" fillId="0" borderId="2" xfId="0" applyNumberFormat="1" applyBorder="1" applyAlignment="1" applyProtection="1">
      <alignment horizontal="right" vertical="center"/>
    </xf>
    <xf numFmtId="167" fontId="0" fillId="0" borderId="3" xfId="0" applyNumberFormat="1" applyBorder="1" applyAlignment="1" applyProtection="1">
      <alignment horizontal="right" vertical="center"/>
    </xf>
    <xf numFmtId="0" fontId="14" fillId="7" borderId="3" xfId="0" applyFont="1" applyFill="1" applyBorder="1" applyAlignment="1" applyProtection="1">
      <alignment horizontal="center" wrapText="1"/>
    </xf>
    <xf numFmtId="0" fontId="14" fillId="7" borderId="4" xfId="0" applyFont="1" applyFill="1" applyBorder="1" applyAlignment="1" applyProtection="1">
      <alignment horizontal="center" wrapText="1"/>
    </xf>
    <xf numFmtId="0" fontId="14" fillId="7" borderId="3" xfId="0" applyFont="1" applyFill="1" applyBorder="1" applyAlignment="1" applyProtection="1">
      <alignment horizontal="left" vertical="center" wrapText="1"/>
    </xf>
    <xf numFmtId="0" fontId="14" fillId="7" borderId="4" xfId="0" applyFont="1" applyFill="1" applyBorder="1" applyAlignment="1" applyProtection="1">
      <alignment horizontal="left" vertical="center" wrapText="1"/>
    </xf>
    <xf numFmtId="0" fontId="14" fillId="8" borderId="3" xfId="0" applyFont="1" applyFill="1" applyBorder="1" applyAlignment="1" applyProtection="1">
      <alignment horizontal="left"/>
    </xf>
    <xf numFmtId="0" fontId="14" fillId="8" borderId="4" xfId="0" applyFont="1" applyFill="1" applyBorder="1" applyAlignment="1" applyProtection="1">
      <alignment horizontal="left"/>
    </xf>
    <xf numFmtId="0" fontId="14" fillId="7" borderId="3" xfId="0" applyFont="1" applyFill="1" applyBorder="1" applyAlignment="1" applyProtection="1">
      <alignment horizontal="left"/>
    </xf>
    <xf numFmtId="0" fontId="14" fillId="7" borderId="4" xfId="0" applyFont="1" applyFill="1" applyBorder="1" applyAlignment="1" applyProtection="1">
      <alignment horizontal="left"/>
    </xf>
    <xf numFmtId="0" fontId="13" fillId="2" borderId="4" xfId="0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 applyProtection="1">
      <alignment horizontal="center" vertical="center" wrapText="1"/>
    </xf>
    <xf numFmtId="0" fontId="14" fillId="7" borderId="3" xfId="0" applyFont="1" applyFill="1" applyBorder="1" applyAlignment="1" applyProtection="1">
      <alignment horizontal="left" vertical="center"/>
    </xf>
    <xf numFmtId="0" fontId="14" fillId="7" borderId="4" xfId="0" applyFont="1" applyFill="1" applyBorder="1" applyAlignment="1" applyProtection="1">
      <alignment horizontal="left" vertical="center"/>
    </xf>
    <xf numFmtId="0" fontId="14" fillId="8" borderId="3" xfId="0" applyFont="1" applyFill="1" applyBorder="1" applyAlignment="1" applyProtection="1">
      <alignment horizontal="left" vertical="center"/>
    </xf>
    <xf numFmtId="0" fontId="14" fillId="8" borderId="4" xfId="0" applyFont="1" applyFill="1" applyBorder="1" applyAlignment="1" applyProtection="1">
      <alignment horizontal="left" vertical="center"/>
    </xf>
    <xf numFmtId="167" fontId="13" fillId="2" borderId="0" xfId="0" applyNumberFormat="1" applyFont="1" applyFill="1" applyBorder="1" applyAlignment="1" applyProtection="1">
      <alignment horizontal="center" vertical="center"/>
      <protection hidden="1"/>
    </xf>
    <xf numFmtId="167" fontId="13" fillId="2" borderId="1" xfId="0" applyNumberFormat="1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41" fontId="27" fillId="2" borderId="26" xfId="0" applyNumberFormat="1" applyFont="1" applyFill="1" applyBorder="1" applyAlignment="1" applyProtection="1">
      <alignment horizontal="center" vertical="center" wrapText="1"/>
      <protection hidden="1"/>
    </xf>
    <xf numFmtId="41" fontId="27" fillId="2" borderId="26" xfId="0" applyNumberFormat="1" applyFont="1" applyFill="1" applyBorder="1" applyAlignment="1" applyProtection="1">
      <alignment horizontal="center" vertical="center"/>
      <protection hidden="1"/>
    </xf>
    <xf numFmtId="0" fontId="27" fillId="2" borderId="0" xfId="0" applyFont="1" applyFill="1" applyBorder="1" applyAlignment="1" applyProtection="1">
      <alignment horizontal="center" vertical="center"/>
      <protection hidden="1"/>
    </xf>
    <xf numFmtId="0" fontId="27" fillId="2" borderId="1" xfId="0" applyFont="1" applyFill="1" applyBorder="1" applyAlignment="1" applyProtection="1">
      <alignment horizontal="center" vertical="center"/>
      <protection hidden="1"/>
    </xf>
    <xf numFmtId="167" fontId="13" fillId="2" borderId="0" xfId="0" applyNumberFormat="1" applyFont="1" applyFill="1" applyBorder="1" applyAlignment="1">
      <alignment horizontal="center" vertical="center"/>
    </xf>
    <xf numFmtId="167" fontId="13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14" fillId="7" borderId="7" xfId="0" applyFont="1" applyFill="1" applyBorder="1" applyAlignment="1" applyProtection="1">
      <alignment horizontal="left" vertical="center"/>
    </xf>
    <xf numFmtId="167" fontId="13" fillId="2" borderId="7" xfId="0" applyNumberFormat="1" applyFont="1" applyFill="1" applyBorder="1" applyAlignment="1" applyProtection="1">
      <alignment horizontal="center" vertical="center"/>
    </xf>
    <xf numFmtId="167" fontId="13" fillId="2" borderId="0" xfId="0" applyNumberFormat="1" applyFont="1" applyFill="1" applyBorder="1" applyAlignment="1" applyProtection="1">
      <alignment horizontal="center" vertical="center"/>
    </xf>
    <xf numFmtId="167" fontId="13" fillId="2" borderId="1" xfId="0" applyNumberFormat="1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 wrapText="1"/>
    </xf>
    <xf numFmtId="0" fontId="27" fillId="2" borderId="0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vertical="center"/>
      <protection locked="0"/>
    </xf>
    <xf numFmtId="0" fontId="0" fillId="0" borderId="4" xfId="0" applyFont="1" applyFill="1" applyBorder="1" applyAlignment="1" applyProtection="1">
      <alignment vertical="center"/>
      <protection locked="0"/>
    </xf>
    <xf numFmtId="0" fontId="27" fillId="2" borderId="33" xfId="0" applyFont="1" applyFill="1" applyBorder="1" applyAlignment="1">
      <alignment horizontal="center" vertical="center" wrapText="1"/>
    </xf>
    <xf numFmtId="0" fontId="27" fillId="2" borderId="32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 applyProtection="1">
      <alignment vertical="center"/>
    </xf>
    <xf numFmtId="0" fontId="27" fillId="2" borderId="30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/>
    </xf>
    <xf numFmtId="0" fontId="27" fillId="2" borderId="34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46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124692</xdr:colOff>
      <xdr:row>1</xdr:row>
      <xdr:rowOff>72118</xdr:rowOff>
    </xdr:from>
    <xdr:ext cx="1435677" cy="590550"/>
    <xdr:pic>
      <xdr:nvPicPr>
        <xdr:cNvPr id="2" name="Imagen 1">
          <a:extLst>
            <a:ext uri="{FF2B5EF4-FFF2-40B4-BE49-F238E27FC236}">
              <a16:creationId xmlns:a16="http://schemas.microsoft.com/office/drawing/2014/main" id="{CA797F38-F6A6-45F6-9B4C-DEFEF0FED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192" y="262618"/>
          <a:ext cx="1435677" cy="5905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AQ559"/>
  <sheetViews>
    <sheetView showGridLines="0" workbookViewId="0">
      <selection activeCell="B17" sqref="B17:P17"/>
    </sheetView>
  </sheetViews>
  <sheetFormatPr baseColWidth="10" defaultColWidth="0" defaultRowHeight="0" customHeight="1" zeroHeight="1" x14ac:dyDescent="0.25"/>
  <cols>
    <col min="1" max="40" width="2.85546875" style="1" customWidth="1"/>
    <col min="41" max="42" width="2.42578125" style="1" hidden="1" customWidth="1"/>
    <col min="43" max="43" width="4.42578125" style="1" hidden="1" customWidth="1"/>
    <col min="44" max="16384" width="2.42578125" style="1" hidden="1"/>
  </cols>
  <sheetData>
    <row r="1" spans="2:39" ht="15" customHeight="1" x14ac:dyDescent="0.25"/>
    <row r="2" spans="2:39" ht="15" customHeight="1" x14ac:dyDescent="0.25">
      <c r="AE2" s="197"/>
      <c r="AF2" s="197"/>
      <c r="AG2" s="197"/>
      <c r="AH2" s="197"/>
    </row>
    <row r="3" spans="2:39" ht="15" customHeight="1" x14ac:dyDescent="0.25">
      <c r="K3" s="274" t="s">
        <v>926</v>
      </c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197"/>
      <c r="AF3" s="197"/>
      <c r="AG3" s="197"/>
      <c r="AH3" s="197"/>
      <c r="AI3" s="198"/>
      <c r="AL3" s="199"/>
    </row>
    <row r="4" spans="2:39" ht="15" customHeight="1" x14ac:dyDescent="0.25">
      <c r="K4" s="275" t="s">
        <v>927</v>
      </c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197"/>
      <c r="AF4" s="197"/>
      <c r="AG4" s="197"/>
      <c r="AH4" s="197"/>
      <c r="AI4" s="198"/>
      <c r="AL4" s="199"/>
    </row>
    <row r="5" spans="2:39" ht="15" customHeight="1" x14ac:dyDescent="0.25"/>
    <row r="6" spans="2:39" ht="15" customHeight="1" x14ac:dyDescent="0.25">
      <c r="B6" s="228" t="s">
        <v>6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</row>
    <row r="7" spans="2:39" ht="15" customHeight="1" x14ac:dyDescent="0.25">
      <c r="B7" s="234" t="s">
        <v>14</v>
      </c>
      <c r="C7" s="235"/>
      <c r="D7" s="235"/>
      <c r="E7" s="235"/>
      <c r="F7" s="235"/>
      <c r="G7" s="235"/>
      <c r="H7" s="235"/>
      <c r="I7" s="235"/>
      <c r="J7" s="235"/>
      <c r="K7" s="236"/>
      <c r="L7" s="234" t="s">
        <v>2</v>
      </c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 t="s">
        <v>15</v>
      </c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5"/>
      <c r="AL7" s="235"/>
      <c r="AM7" s="236"/>
    </row>
    <row r="8" spans="2:39" ht="15" customHeight="1" x14ac:dyDescent="0.25">
      <c r="B8" s="254" t="s">
        <v>1</v>
      </c>
      <c r="C8" s="254"/>
      <c r="D8" s="254"/>
      <c r="E8" s="270" t="s">
        <v>7</v>
      </c>
      <c r="F8" s="271"/>
      <c r="G8" s="271"/>
      <c r="H8" s="271"/>
      <c r="I8" s="271"/>
      <c r="J8" s="271"/>
      <c r="K8" s="272"/>
      <c r="L8" s="270" t="s">
        <v>8</v>
      </c>
      <c r="M8" s="271"/>
      <c r="N8" s="271"/>
      <c r="O8" s="271"/>
      <c r="P8" s="271"/>
      <c r="Q8" s="271"/>
      <c r="R8" s="271"/>
      <c r="S8" s="272"/>
      <c r="T8" s="270" t="s">
        <v>9</v>
      </c>
      <c r="U8" s="271"/>
      <c r="V8" s="271"/>
      <c r="W8" s="271"/>
      <c r="X8" s="272"/>
      <c r="Y8" s="270" t="s">
        <v>16</v>
      </c>
      <c r="Z8" s="271"/>
      <c r="AA8" s="271"/>
      <c r="AB8" s="271"/>
      <c r="AC8" s="272"/>
      <c r="AD8" s="254" t="s">
        <v>1</v>
      </c>
      <c r="AE8" s="254"/>
      <c r="AF8" s="254" t="s">
        <v>3</v>
      </c>
      <c r="AG8" s="254"/>
      <c r="AH8" s="254"/>
      <c r="AI8" s="254"/>
      <c r="AJ8" s="254"/>
      <c r="AK8" s="254"/>
      <c r="AL8" s="254" t="s">
        <v>1</v>
      </c>
      <c r="AM8" s="254"/>
    </row>
    <row r="9" spans="2:39" ht="15" customHeight="1" x14ac:dyDescent="0.25">
      <c r="B9" s="279"/>
      <c r="C9" s="280"/>
      <c r="D9" s="280"/>
      <c r="E9" s="281"/>
      <c r="F9" s="281"/>
      <c r="G9" s="281"/>
      <c r="H9" s="281"/>
      <c r="I9" s="281"/>
      <c r="J9" s="281"/>
      <c r="K9" s="281"/>
      <c r="L9" s="265"/>
      <c r="M9" s="265"/>
      <c r="N9" s="265"/>
      <c r="O9" s="265"/>
      <c r="P9" s="265"/>
      <c r="Q9" s="265"/>
      <c r="R9" s="265"/>
      <c r="S9" s="265"/>
      <c r="T9" s="282"/>
      <c r="U9" s="282"/>
      <c r="V9" s="282"/>
      <c r="W9" s="282"/>
      <c r="X9" s="282"/>
      <c r="Y9" s="283"/>
      <c r="Z9" s="283"/>
      <c r="AA9" s="283"/>
      <c r="AB9" s="283"/>
      <c r="AC9" s="283"/>
      <c r="AD9" s="265"/>
      <c r="AE9" s="265"/>
      <c r="AF9" s="283"/>
      <c r="AG9" s="283"/>
      <c r="AH9" s="283"/>
      <c r="AI9" s="283"/>
      <c r="AJ9" s="283"/>
      <c r="AK9" s="283"/>
      <c r="AL9" s="265"/>
      <c r="AM9" s="266"/>
    </row>
    <row r="10" spans="2:39" ht="15" customHeight="1" x14ac:dyDescent="0.25">
      <c r="B10" s="270" t="s">
        <v>27</v>
      </c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2"/>
      <c r="AA10" s="271" t="s">
        <v>4</v>
      </c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2"/>
    </row>
    <row r="11" spans="2:39" ht="15" customHeight="1" x14ac:dyDescent="0.25">
      <c r="B11" s="276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49"/>
      <c r="AB11" s="249"/>
      <c r="AC11" s="249"/>
      <c r="AD11" s="249"/>
      <c r="AE11" s="249"/>
      <c r="AF11" s="249"/>
      <c r="AG11" s="249"/>
      <c r="AH11" s="249"/>
      <c r="AI11" s="249"/>
      <c r="AJ11" s="249"/>
      <c r="AK11" s="249"/>
      <c r="AL11" s="249"/>
      <c r="AM11" s="278"/>
    </row>
    <row r="12" spans="2:39" ht="15" customHeight="1" x14ac:dyDescent="0.25">
      <c r="B12" s="19" t="str">
        <f>LOOKUP(K14,M112:M473,N112:N473)</f>
        <v>Sureste</v>
      </c>
      <c r="C12" s="19">
        <f>LOOKUP(K14,M112:M473,O112:O473)</f>
        <v>13225</v>
      </c>
      <c r="D12" s="179"/>
      <c r="E12" s="2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2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</row>
    <row r="13" spans="2:39" ht="15" customHeight="1" x14ac:dyDescent="0.25">
      <c r="B13" s="228" t="s">
        <v>28</v>
      </c>
      <c r="C13" s="228"/>
      <c r="D13" s="228"/>
      <c r="E13" s="228"/>
      <c r="F13" s="228"/>
      <c r="G13" s="228"/>
      <c r="H13" s="228"/>
      <c r="I13" s="228"/>
      <c r="J13" s="228"/>
      <c r="K13" s="228" t="s">
        <v>5</v>
      </c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</row>
    <row r="14" spans="2:39" ht="15" customHeight="1" x14ac:dyDescent="0.25">
      <c r="B14" s="267">
        <f>LOOKUP(K14,M112:M473,L112:L473)</f>
        <v>3111105900</v>
      </c>
      <c r="C14" s="267"/>
      <c r="D14" s="267"/>
      <c r="E14" s="267"/>
      <c r="F14" s="267"/>
      <c r="G14" s="267"/>
      <c r="H14" s="267"/>
      <c r="I14" s="267"/>
      <c r="J14" s="267"/>
      <c r="K14" s="268" t="str">
        <f>Inconsistencias!B6</f>
        <v>Mazamitla</v>
      </c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</row>
    <row r="15" spans="2:39" ht="15" customHeight="1" x14ac:dyDescent="0.25">
      <c r="B15" s="267"/>
      <c r="C15" s="267"/>
      <c r="D15" s="267"/>
      <c r="E15" s="267"/>
      <c r="F15" s="267"/>
      <c r="G15" s="267"/>
      <c r="H15" s="267"/>
      <c r="I15" s="267"/>
      <c r="J15" s="267"/>
      <c r="K15" s="268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</row>
    <row r="16" spans="2:39" ht="15" customHeight="1" x14ac:dyDescent="0.25">
      <c r="B16" s="267"/>
      <c r="C16" s="267"/>
      <c r="D16" s="267"/>
      <c r="E16" s="267"/>
      <c r="F16" s="267"/>
      <c r="G16" s="267"/>
      <c r="H16" s="267"/>
      <c r="I16" s="267"/>
      <c r="J16" s="267"/>
      <c r="K16" s="268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</row>
    <row r="17" spans="2:39" ht="15" customHeight="1" x14ac:dyDescent="0.25">
      <c r="B17" s="237" t="s">
        <v>25</v>
      </c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7" t="s">
        <v>0</v>
      </c>
      <c r="R17" s="238"/>
      <c r="S17" s="238"/>
      <c r="T17" s="238"/>
      <c r="U17" s="237" t="s">
        <v>25</v>
      </c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7" t="s">
        <v>0</v>
      </c>
      <c r="AK17" s="238"/>
      <c r="AL17" s="238"/>
      <c r="AM17" s="238"/>
    </row>
    <row r="18" spans="2:39" ht="15" customHeight="1" x14ac:dyDescent="0.25">
      <c r="B18" s="200" t="s">
        <v>897</v>
      </c>
      <c r="C18" s="9" t="s">
        <v>26</v>
      </c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2"/>
      <c r="Q18" s="259">
        <v>2020</v>
      </c>
      <c r="R18" s="259"/>
      <c r="S18" s="259"/>
      <c r="T18" s="259"/>
      <c r="U18" s="8"/>
      <c r="V18" s="9" t="s">
        <v>19</v>
      </c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2"/>
      <c r="AJ18" s="259"/>
      <c r="AK18" s="259"/>
      <c r="AL18" s="259"/>
      <c r="AM18" s="259"/>
    </row>
    <row r="19" spans="2:39" ht="15" customHeight="1" x14ac:dyDescent="0.25">
      <c r="B19" s="8"/>
      <c r="C19" s="9" t="s">
        <v>24</v>
      </c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3" t="s">
        <v>1</v>
      </c>
      <c r="O19" s="273"/>
      <c r="P19" s="273"/>
      <c r="Q19" s="259"/>
      <c r="R19" s="259"/>
      <c r="S19" s="259"/>
      <c r="T19" s="259"/>
      <c r="U19" s="8"/>
      <c r="V19" s="9" t="s">
        <v>20</v>
      </c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2"/>
      <c r="AJ19" s="259"/>
      <c r="AK19" s="259"/>
      <c r="AL19" s="259"/>
      <c r="AM19" s="259"/>
    </row>
    <row r="20" spans="2:39" ht="15" customHeight="1" x14ac:dyDescent="0.25">
      <c r="B20" s="8"/>
      <c r="C20" s="9" t="s">
        <v>928</v>
      </c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2"/>
      <c r="Q20" s="259"/>
      <c r="R20" s="259"/>
      <c r="S20" s="259"/>
      <c r="T20" s="259"/>
      <c r="U20" s="8"/>
      <c r="V20" s="9" t="s">
        <v>929</v>
      </c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2"/>
      <c r="AJ20" s="259"/>
      <c r="AK20" s="259"/>
      <c r="AL20" s="259"/>
      <c r="AM20" s="259"/>
    </row>
    <row r="21" spans="2:39" ht="15" customHeight="1" x14ac:dyDescent="0.25">
      <c r="B21" s="8"/>
      <c r="C21" s="9" t="s">
        <v>930</v>
      </c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2"/>
      <c r="Q21" s="259"/>
      <c r="R21" s="259"/>
      <c r="S21" s="259"/>
      <c r="T21" s="259"/>
      <c r="U21" s="8"/>
      <c r="V21" s="9" t="s">
        <v>931</v>
      </c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2"/>
      <c r="AJ21" s="259"/>
      <c r="AK21" s="259"/>
      <c r="AL21" s="259"/>
      <c r="AM21" s="259"/>
    </row>
    <row r="22" spans="2:39" ht="15" customHeight="1" x14ac:dyDescent="0.25">
      <c r="B22" s="8"/>
      <c r="C22" s="9" t="s">
        <v>932</v>
      </c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2"/>
      <c r="Q22" s="259"/>
      <c r="R22" s="259"/>
      <c r="S22" s="259"/>
      <c r="T22" s="259"/>
      <c r="U22" s="8"/>
      <c r="V22" s="9" t="s">
        <v>21</v>
      </c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1"/>
      <c r="AI22" s="202"/>
      <c r="AJ22" s="259"/>
      <c r="AK22" s="259"/>
      <c r="AL22" s="259"/>
      <c r="AM22" s="259"/>
    </row>
    <row r="23" spans="2:39" ht="18" customHeight="1" x14ac:dyDescent="0.25">
      <c r="B23" s="260" t="s">
        <v>933</v>
      </c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2"/>
      <c r="T23" s="254" t="s">
        <v>934</v>
      </c>
      <c r="U23" s="254"/>
      <c r="V23" s="254"/>
      <c r="W23" s="254"/>
      <c r="X23" s="254"/>
      <c r="Y23" s="254"/>
      <c r="Z23" s="263" t="str">
        <f>IF(Inconsistencias!Q10="","",Inconsistencias!Q10)</f>
        <v>X</v>
      </c>
      <c r="AA23" s="264"/>
      <c r="AB23" s="254" t="s">
        <v>935</v>
      </c>
      <c r="AC23" s="254"/>
      <c r="AD23" s="254"/>
      <c r="AE23" s="254"/>
      <c r="AF23" s="254"/>
      <c r="AG23" s="254"/>
      <c r="AH23" s="263" t="str">
        <f>IF(Inconsistencias!Q11="","",Inconsistencias!Q11)</f>
        <v>X</v>
      </c>
      <c r="AI23" s="264"/>
      <c r="AJ23" s="254" t="s">
        <v>1</v>
      </c>
      <c r="AK23" s="254"/>
      <c r="AL23" s="265">
        <f>IF(Inconsistencias!AC11="","",Inconsistencias!AC11)</f>
        <v>1</v>
      </c>
      <c r="AM23" s="266"/>
    </row>
    <row r="24" spans="2:39" ht="15" customHeight="1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204"/>
      <c r="X24" s="204"/>
      <c r="Y24" s="204"/>
      <c r="Z24" s="10"/>
      <c r="AA24" s="204"/>
      <c r="AB24" s="204"/>
      <c r="AC24" s="204"/>
      <c r="AD24" s="204"/>
      <c r="AE24" s="204"/>
      <c r="AF24" s="204"/>
      <c r="AG24" s="205"/>
      <c r="AH24" s="206"/>
      <c r="AI24" s="206"/>
      <c r="AJ24" s="206"/>
      <c r="AK24" s="206"/>
      <c r="AL24" s="206"/>
      <c r="AM24" s="206"/>
    </row>
    <row r="25" spans="2:39" ht="15" customHeight="1" x14ac:dyDescent="0.25">
      <c r="B25" s="237" t="s">
        <v>553</v>
      </c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</row>
    <row r="26" spans="2:39" ht="15" customHeight="1" x14ac:dyDescent="0.25">
      <c r="B26" s="239" t="s">
        <v>531</v>
      </c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1"/>
      <c r="S26" s="234" t="s">
        <v>936</v>
      </c>
      <c r="T26" s="235"/>
      <c r="U26" s="235"/>
      <c r="V26" s="235"/>
      <c r="W26" s="235"/>
      <c r="X26" s="235"/>
      <c r="Y26" s="236"/>
      <c r="Z26" s="234" t="s">
        <v>554</v>
      </c>
      <c r="AA26" s="235"/>
      <c r="AB26" s="235"/>
      <c r="AC26" s="235"/>
      <c r="AD26" s="235"/>
      <c r="AE26" s="235"/>
      <c r="AF26" s="236"/>
      <c r="AG26" s="234" t="s">
        <v>555</v>
      </c>
      <c r="AH26" s="235"/>
      <c r="AI26" s="235"/>
      <c r="AJ26" s="235"/>
      <c r="AK26" s="235"/>
      <c r="AL26" s="235"/>
      <c r="AM26" s="236"/>
    </row>
    <row r="27" spans="2:39" ht="15" customHeight="1" x14ac:dyDescent="0.25">
      <c r="B27" s="242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4"/>
      <c r="S27" s="245" t="s">
        <v>937</v>
      </c>
      <c r="T27" s="246"/>
      <c r="U27" s="246"/>
      <c r="V27" s="246"/>
      <c r="W27" s="246"/>
      <c r="X27" s="246"/>
      <c r="Y27" s="246"/>
      <c r="Z27" s="247"/>
      <c r="AA27" s="247"/>
      <c r="AB27" s="247"/>
      <c r="AC27" s="247"/>
      <c r="AD27" s="247"/>
      <c r="AE27" s="247"/>
      <c r="AF27" s="247"/>
      <c r="AG27" s="247"/>
      <c r="AH27" s="247"/>
      <c r="AI27" s="247"/>
      <c r="AJ27" s="247"/>
      <c r="AK27" s="247"/>
      <c r="AL27" s="247"/>
      <c r="AM27" s="247"/>
    </row>
    <row r="28" spans="2:39" ht="15" customHeight="1" thickBot="1" x14ac:dyDescent="0.3">
      <c r="B28" s="254" t="s">
        <v>556</v>
      </c>
      <c r="C28" s="254"/>
      <c r="D28" s="254"/>
      <c r="E28" s="254"/>
      <c r="F28" s="254"/>
      <c r="G28" s="254"/>
      <c r="H28" s="254" t="s">
        <v>558</v>
      </c>
      <c r="I28" s="254"/>
      <c r="J28" s="254"/>
      <c r="K28" s="254"/>
      <c r="L28" s="254"/>
      <c r="M28" s="254" t="s">
        <v>557</v>
      </c>
      <c r="N28" s="254"/>
      <c r="O28" s="254"/>
      <c r="P28" s="254"/>
      <c r="Q28" s="254"/>
      <c r="R28" s="254"/>
      <c r="S28" s="255" t="s">
        <v>938</v>
      </c>
      <c r="T28" s="256"/>
      <c r="U28" s="256"/>
      <c r="V28" s="256"/>
      <c r="W28" s="256"/>
      <c r="X28" s="256"/>
      <c r="Y28" s="257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  <c r="AJ28" s="258"/>
      <c r="AK28" s="258"/>
      <c r="AL28" s="258"/>
      <c r="AM28" s="258"/>
    </row>
    <row r="29" spans="2:39" ht="15" customHeight="1" thickTop="1" x14ac:dyDescent="0.25">
      <c r="B29" s="248" t="str">
        <f>IF(Inconsistencias!B15="","",Inconsistencias!B15)</f>
        <v/>
      </c>
      <c r="C29" s="249"/>
      <c r="D29" s="249"/>
      <c r="E29" s="249"/>
      <c r="F29" s="249"/>
      <c r="G29" s="249"/>
      <c r="H29" s="250" t="str">
        <f>IF(Inconsistencias!H15="","",Inconsistencias!H15)</f>
        <v/>
      </c>
      <c r="I29" s="250"/>
      <c r="J29" s="250"/>
      <c r="K29" s="250"/>
      <c r="L29" s="250"/>
      <c r="M29" s="249" t="str">
        <f>IF(Inconsistencias!O15="","",Inconsistencias!O15)</f>
        <v/>
      </c>
      <c r="N29" s="249"/>
      <c r="O29" s="249"/>
      <c r="P29" s="249"/>
      <c r="Q29" s="249"/>
      <c r="R29" s="249"/>
      <c r="S29" s="251" t="s">
        <v>939</v>
      </c>
      <c r="T29" s="252"/>
      <c r="U29" s="252"/>
      <c r="V29" s="252"/>
      <c r="W29" s="252"/>
      <c r="X29" s="252"/>
      <c r="Y29" s="252"/>
      <c r="Z29" s="253">
        <f>SUM(Z27:AF28)</f>
        <v>0</v>
      </c>
      <c r="AA29" s="253"/>
      <c r="AB29" s="253"/>
      <c r="AC29" s="253"/>
      <c r="AD29" s="253"/>
      <c r="AE29" s="253"/>
      <c r="AF29" s="253"/>
      <c r="AG29" s="253">
        <f>SUM(AG27:AM28)</f>
        <v>0</v>
      </c>
      <c r="AH29" s="253"/>
      <c r="AI29" s="253"/>
      <c r="AJ29" s="253"/>
      <c r="AK29" s="253"/>
      <c r="AL29" s="253"/>
      <c r="AM29" s="253"/>
    </row>
    <row r="30" spans="2:39" ht="15" customHeight="1" x14ac:dyDescent="0.25">
      <c r="B30" s="228" t="s">
        <v>10</v>
      </c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228"/>
      <c r="AL30" s="228"/>
      <c r="AM30" s="228"/>
    </row>
    <row r="31" spans="2:39" ht="15" customHeight="1" x14ac:dyDescent="0.25">
      <c r="B31" s="234" t="s">
        <v>940</v>
      </c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6"/>
    </row>
    <row r="32" spans="2:39" ht="15" customHeight="1" x14ac:dyDescent="0.25">
      <c r="B32" s="207" t="str">
        <f>Inconsistencias!B17</f>
        <v>X</v>
      </c>
      <c r="C32" s="9" t="s">
        <v>941</v>
      </c>
      <c r="D32" s="3"/>
      <c r="E32" s="3"/>
      <c r="F32" s="3"/>
      <c r="G32" s="9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4"/>
    </row>
    <row r="33" spans="2:39" ht="15" customHeight="1" x14ac:dyDescent="0.25">
      <c r="B33" s="207" t="str">
        <f>Inconsistencias!B18</f>
        <v>X</v>
      </c>
      <c r="C33" s="9" t="s">
        <v>942</v>
      </c>
      <c r="D33" s="3"/>
      <c r="E33" s="3"/>
      <c r="F33" s="3"/>
      <c r="G33" s="9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4"/>
    </row>
    <row r="34" spans="2:39" ht="15" customHeight="1" x14ac:dyDescent="0.25">
      <c r="B34" s="207" t="str">
        <f>Inconsistencias!B19</f>
        <v>X</v>
      </c>
      <c r="C34" s="9" t="s">
        <v>943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4"/>
    </row>
    <row r="35" spans="2:39" ht="15" customHeight="1" x14ac:dyDescent="0.25">
      <c r="B35" s="207" t="str">
        <f>Inconsistencias!B20</f>
        <v>X</v>
      </c>
      <c r="C35" s="9" t="s">
        <v>944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4"/>
    </row>
    <row r="36" spans="2:39" ht="15" customHeight="1" x14ac:dyDescent="0.25">
      <c r="B36" s="207" t="str">
        <f>Inconsistencias!B21</f>
        <v>X</v>
      </c>
      <c r="C36" s="9" t="s">
        <v>945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4"/>
    </row>
    <row r="37" spans="2:39" ht="15" customHeight="1" x14ac:dyDescent="0.25">
      <c r="B37" s="207" t="str">
        <f>Inconsistencias!B22</f>
        <v>X</v>
      </c>
      <c r="C37" s="9" t="s">
        <v>946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4"/>
    </row>
    <row r="38" spans="2:39" ht="15" customHeight="1" x14ac:dyDescent="0.25">
      <c r="B38" s="207" t="str">
        <f>Inconsistencias!B23</f>
        <v>X</v>
      </c>
      <c r="C38" s="9" t="s">
        <v>947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4"/>
    </row>
    <row r="39" spans="2:39" ht="15" customHeight="1" x14ac:dyDescent="0.25">
      <c r="B39" s="207" t="str">
        <f>Inconsistencias!B24</f>
        <v/>
      </c>
      <c r="C39" s="9" t="s">
        <v>18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4"/>
    </row>
    <row r="40" spans="2:39" ht="15" customHeight="1" x14ac:dyDescent="0.25">
      <c r="B40" s="207" t="str">
        <f>Inconsistencias!B25</f>
        <v>X</v>
      </c>
      <c r="C40" s="9" t="s">
        <v>17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4"/>
    </row>
    <row r="41" spans="2:39" ht="15" customHeight="1" x14ac:dyDescent="0.25">
      <c r="B41" s="233" t="s">
        <v>548</v>
      </c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</row>
    <row r="42" spans="2:39" ht="15" customHeight="1" x14ac:dyDescent="0.25">
      <c r="B42" s="9"/>
      <c r="C42" s="3" t="s">
        <v>532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4"/>
      <c r="AH42" s="232">
        <f>'CRI-DE'!F2</f>
        <v>14781102</v>
      </c>
      <c r="AI42" s="232"/>
      <c r="AJ42" s="232"/>
      <c r="AK42" s="232"/>
      <c r="AL42" s="232"/>
      <c r="AM42" s="232"/>
    </row>
    <row r="43" spans="2:39" ht="15" customHeight="1" x14ac:dyDescent="0.25">
      <c r="B43" s="9"/>
      <c r="C43" s="3" t="s">
        <v>551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4"/>
      <c r="AH43" s="232">
        <f>'CRI-DE'!F21</f>
        <v>0</v>
      </c>
      <c r="AI43" s="232"/>
      <c r="AJ43" s="232"/>
      <c r="AK43" s="232"/>
      <c r="AL43" s="232"/>
      <c r="AM43" s="232"/>
    </row>
    <row r="44" spans="2:39" ht="15" customHeight="1" x14ac:dyDescent="0.25">
      <c r="B44" s="9"/>
      <c r="C44" s="3" t="s">
        <v>533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4"/>
      <c r="AH44" s="232">
        <f>'CRI-DE'!F27</f>
        <v>0</v>
      </c>
      <c r="AI44" s="232"/>
      <c r="AJ44" s="232"/>
      <c r="AK44" s="232"/>
      <c r="AL44" s="232"/>
      <c r="AM44" s="232"/>
    </row>
    <row r="45" spans="2:39" ht="15" customHeight="1" x14ac:dyDescent="0.25">
      <c r="B45" s="9"/>
      <c r="C45" s="3" t="s">
        <v>339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4"/>
      <c r="AH45" s="232">
        <f>'CRI-DE'!F30</f>
        <v>3707290</v>
      </c>
      <c r="AI45" s="232"/>
      <c r="AJ45" s="232"/>
      <c r="AK45" s="232"/>
      <c r="AL45" s="232"/>
      <c r="AM45" s="232"/>
    </row>
    <row r="46" spans="2:39" ht="15" customHeight="1" x14ac:dyDescent="0.25">
      <c r="B46" s="9"/>
      <c r="C46" s="3" t="s">
        <v>534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4"/>
      <c r="AH46" s="232">
        <f>'CRI-DE'!F60</f>
        <v>116773</v>
      </c>
      <c r="AI46" s="232"/>
      <c r="AJ46" s="232"/>
      <c r="AK46" s="232"/>
      <c r="AL46" s="232"/>
      <c r="AM46" s="232"/>
    </row>
    <row r="47" spans="2:39" ht="15" customHeight="1" x14ac:dyDescent="0.25">
      <c r="B47" s="9"/>
      <c r="C47" s="3" t="s">
        <v>535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4"/>
      <c r="AH47" s="232">
        <f>'CRI-DE'!F65</f>
        <v>60300</v>
      </c>
      <c r="AI47" s="232"/>
      <c r="AJ47" s="232"/>
      <c r="AK47" s="232"/>
      <c r="AL47" s="232"/>
      <c r="AM47" s="232"/>
    </row>
    <row r="48" spans="2:39" ht="15" customHeight="1" x14ac:dyDescent="0.25">
      <c r="B48" s="9"/>
      <c r="C48" s="3" t="s">
        <v>536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4"/>
      <c r="AH48" s="232">
        <f>'CRI-DE'!F79</f>
        <v>0</v>
      </c>
      <c r="AI48" s="232"/>
      <c r="AJ48" s="232"/>
      <c r="AK48" s="232"/>
      <c r="AL48" s="232"/>
      <c r="AM48" s="232"/>
    </row>
    <row r="49" spans="2:39" ht="15" customHeight="1" x14ac:dyDescent="0.25">
      <c r="B49" s="9"/>
      <c r="C49" s="3" t="s">
        <v>552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4"/>
      <c r="AH49" s="232">
        <f>'CRI-DE'!F93</f>
        <v>83366672</v>
      </c>
      <c r="AI49" s="232"/>
      <c r="AJ49" s="232"/>
      <c r="AK49" s="232"/>
      <c r="AL49" s="232"/>
      <c r="AM49" s="232"/>
    </row>
    <row r="50" spans="2:39" ht="15" customHeight="1" x14ac:dyDescent="0.25">
      <c r="B50" s="9"/>
      <c r="C50" s="3" t="s">
        <v>537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4"/>
      <c r="AH50" s="232">
        <f>'CRI-DE'!F124</f>
        <v>0</v>
      </c>
      <c r="AI50" s="232"/>
      <c r="AJ50" s="232"/>
      <c r="AK50" s="232"/>
      <c r="AL50" s="232"/>
      <c r="AM50" s="232"/>
    </row>
    <row r="51" spans="2:39" ht="15" customHeight="1" x14ac:dyDescent="0.25">
      <c r="B51" s="9"/>
      <c r="C51" s="3" t="s">
        <v>538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4"/>
      <c r="AH51" s="232">
        <f>'CRI-DE'!F136</f>
        <v>0</v>
      </c>
      <c r="AI51" s="232"/>
      <c r="AJ51" s="232"/>
      <c r="AK51" s="232"/>
      <c r="AL51" s="232"/>
      <c r="AM51" s="232"/>
    </row>
    <row r="52" spans="2:39" ht="15" customHeight="1" x14ac:dyDescent="0.25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 t="s">
        <v>549</v>
      </c>
      <c r="AH52" s="227">
        <f>SUM(AH42:AM51)</f>
        <v>102032137</v>
      </c>
      <c r="AI52" s="227"/>
      <c r="AJ52" s="227"/>
      <c r="AK52" s="227"/>
      <c r="AL52" s="227"/>
      <c r="AM52" s="227"/>
    </row>
    <row r="53" spans="2:39" ht="15" customHeight="1" x14ac:dyDescent="0.25">
      <c r="B53" s="233" t="s">
        <v>550</v>
      </c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  <c r="N53" s="233"/>
      <c r="O53" s="233"/>
      <c r="P53" s="233"/>
      <c r="Q53" s="233"/>
      <c r="R53" s="233"/>
      <c r="S53" s="233"/>
      <c r="T53" s="233"/>
      <c r="U53" s="233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</row>
    <row r="54" spans="2:39" ht="15" customHeight="1" x14ac:dyDescent="0.25">
      <c r="B54" s="9"/>
      <c r="C54" s="3" t="s">
        <v>539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4"/>
      <c r="AH54" s="232">
        <f>'COG-RYP'!E3</f>
        <v>19356297</v>
      </c>
      <c r="AI54" s="232"/>
      <c r="AJ54" s="232"/>
      <c r="AK54" s="232"/>
      <c r="AL54" s="232"/>
      <c r="AM54" s="232"/>
    </row>
    <row r="55" spans="2:39" ht="15" customHeight="1" x14ac:dyDescent="0.25">
      <c r="B55" s="9"/>
      <c r="C55" s="3" t="s">
        <v>540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4"/>
      <c r="AH55" s="232">
        <f>'COG-RYP'!E4</f>
        <v>12818345</v>
      </c>
      <c r="AI55" s="232"/>
      <c r="AJ55" s="232"/>
      <c r="AK55" s="232"/>
      <c r="AL55" s="232"/>
      <c r="AM55" s="232"/>
    </row>
    <row r="56" spans="2:39" ht="15" customHeight="1" x14ac:dyDescent="0.25">
      <c r="B56" s="9"/>
      <c r="C56" s="3" t="s">
        <v>541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4"/>
      <c r="AH56" s="232">
        <f>'COG-RYP'!E5</f>
        <v>6221979</v>
      </c>
      <c r="AI56" s="232"/>
      <c r="AJ56" s="232"/>
      <c r="AK56" s="232"/>
      <c r="AL56" s="232"/>
      <c r="AM56" s="232"/>
    </row>
    <row r="57" spans="2:39" ht="15" customHeight="1" x14ac:dyDescent="0.25">
      <c r="B57" s="9"/>
      <c r="C57" s="3" t="s">
        <v>542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4"/>
      <c r="AH57" s="232">
        <f>'COG-RYP'!E6</f>
        <v>5279366</v>
      </c>
      <c r="AI57" s="232"/>
      <c r="AJ57" s="232"/>
      <c r="AK57" s="232"/>
      <c r="AL57" s="232"/>
      <c r="AM57" s="232"/>
    </row>
    <row r="58" spans="2:39" ht="15" customHeight="1" x14ac:dyDescent="0.25">
      <c r="B58" s="9"/>
      <c r="C58" s="3" t="s">
        <v>543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4"/>
      <c r="AH58" s="232">
        <f>'COG-RYP'!E7</f>
        <v>2205700</v>
      </c>
      <c r="AI58" s="232"/>
      <c r="AJ58" s="232"/>
      <c r="AK58" s="232"/>
      <c r="AL58" s="232"/>
      <c r="AM58" s="232"/>
    </row>
    <row r="59" spans="2:39" ht="15" customHeight="1" x14ac:dyDescent="0.25">
      <c r="B59" s="9"/>
      <c r="C59" s="3" t="s">
        <v>544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4"/>
      <c r="AH59" s="232">
        <f>'COG-RYP'!E8</f>
        <v>27933014</v>
      </c>
      <c r="AI59" s="232"/>
      <c r="AJ59" s="232"/>
      <c r="AK59" s="232"/>
      <c r="AL59" s="232"/>
      <c r="AM59" s="232"/>
    </row>
    <row r="60" spans="2:39" ht="15" customHeight="1" x14ac:dyDescent="0.25">
      <c r="B60" s="9"/>
      <c r="C60" s="3" t="s">
        <v>545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4"/>
      <c r="AH60" s="232">
        <f>'COG-RYP'!E9</f>
        <v>0</v>
      </c>
      <c r="AI60" s="232"/>
      <c r="AJ60" s="232"/>
      <c r="AK60" s="232"/>
      <c r="AL60" s="232"/>
      <c r="AM60" s="232"/>
    </row>
    <row r="61" spans="2:39" ht="15" customHeight="1" x14ac:dyDescent="0.25">
      <c r="B61" s="9"/>
      <c r="C61" s="3" t="s">
        <v>546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4"/>
      <c r="AH61" s="232">
        <f>'COG-RYP'!E10</f>
        <v>0</v>
      </c>
      <c r="AI61" s="232"/>
      <c r="AJ61" s="232"/>
      <c r="AK61" s="232"/>
      <c r="AL61" s="232"/>
      <c r="AM61" s="232"/>
    </row>
    <row r="62" spans="2:39" ht="15" customHeight="1" x14ac:dyDescent="0.25">
      <c r="B62" s="9"/>
      <c r="C62" s="3" t="s">
        <v>547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4"/>
      <c r="AH62" s="232">
        <f>'COG-RYP'!E11</f>
        <v>0</v>
      </c>
      <c r="AI62" s="232"/>
      <c r="AJ62" s="232"/>
      <c r="AK62" s="232"/>
      <c r="AL62" s="232"/>
      <c r="AM62" s="232"/>
    </row>
    <row r="63" spans="2:39" ht="15" customHeight="1" x14ac:dyDescent="0.25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 t="s">
        <v>11</v>
      </c>
      <c r="AH63" s="227">
        <f>SUM(AH54:AM62)</f>
        <v>73814701</v>
      </c>
      <c r="AI63" s="227"/>
      <c r="AJ63" s="227"/>
      <c r="AK63" s="227"/>
      <c r="AL63" s="227"/>
      <c r="AM63" s="227"/>
    </row>
    <row r="64" spans="2:39" ht="15" customHeight="1" x14ac:dyDescent="0.25"/>
    <row r="65" spans="2:39" ht="15" customHeight="1" x14ac:dyDescent="0.25">
      <c r="B65" s="228" t="s">
        <v>12</v>
      </c>
      <c r="C65" s="228"/>
      <c r="D65" s="228"/>
      <c r="E65" s="228"/>
      <c r="F65" s="228"/>
      <c r="G65" s="228"/>
      <c r="H65" s="228"/>
      <c r="I65" s="228"/>
      <c r="J65" s="228"/>
      <c r="K65" s="228"/>
      <c r="L65" s="228"/>
      <c r="M65" s="228"/>
      <c r="N65" s="228"/>
      <c r="O65" s="228"/>
      <c r="P65" s="228"/>
      <c r="Q65" s="228"/>
      <c r="R65" s="228"/>
      <c r="S65" s="228"/>
      <c r="T65" s="228"/>
      <c r="U65" s="228"/>
      <c r="V65" s="228"/>
      <c r="W65" s="228"/>
      <c r="X65" s="228"/>
      <c r="Y65" s="228"/>
      <c r="Z65" s="228"/>
      <c r="AA65" s="228"/>
      <c r="AB65" s="228"/>
      <c r="AC65" s="228"/>
      <c r="AD65" s="228"/>
      <c r="AE65" s="228"/>
      <c r="AF65" s="228"/>
      <c r="AG65" s="228"/>
      <c r="AH65" s="228"/>
      <c r="AI65" s="228"/>
      <c r="AJ65" s="228"/>
      <c r="AK65" s="228"/>
      <c r="AL65" s="228"/>
      <c r="AM65" s="228"/>
    </row>
    <row r="66" spans="2:39" ht="15" customHeight="1" x14ac:dyDescent="0.25">
      <c r="B66" s="229" t="s">
        <v>13</v>
      </c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30"/>
      <c r="AI66" s="230"/>
      <c r="AJ66" s="230"/>
      <c r="AK66" s="230"/>
      <c r="AL66" s="230"/>
      <c r="AM66" s="231"/>
    </row>
    <row r="67" spans="2:39" ht="15" customHeight="1" x14ac:dyDescent="0.25">
      <c r="B67" s="223" t="str">
        <f t="shared" ref="B67:B83" si="0">"• "&amp;L94</f>
        <v>• No adjunta la información del presupuesto en formato electrónico.</v>
      </c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  <c r="AK67" s="224"/>
      <c r="AL67" s="224"/>
      <c r="AM67" s="225"/>
    </row>
    <row r="68" spans="2:39" ht="15" customHeight="1" x14ac:dyDescent="0.25">
      <c r="B68" s="223" t="str">
        <f t="shared" si="0"/>
        <v>• No se envía el acta de aprobación al presupuesto.</v>
      </c>
      <c r="C68" s="224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  <c r="AK68" s="224"/>
      <c r="AL68" s="224"/>
      <c r="AM68" s="225"/>
    </row>
    <row r="69" spans="2:39" ht="15" customHeight="1" x14ac:dyDescent="0.25">
      <c r="B69" s="223" t="str">
        <f t="shared" si="0"/>
        <v>• El presupuesto se aprobó despues del 30 de diciembre, incumpliendo lo establecido en el art. 218 de la LHM.</v>
      </c>
      <c r="C69" s="224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5"/>
    </row>
    <row r="70" spans="2:39" ht="15" customHeight="1" x14ac:dyDescent="0.25">
      <c r="B70" s="223" t="str">
        <f t="shared" si="0"/>
        <v xml:space="preserve">• </v>
      </c>
      <c r="C70" s="224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  <c r="AF70" s="224"/>
      <c r="AG70" s="224"/>
      <c r="AH70" s="224"/>
      <c r="AI70" s="224"/>
      <c r="AJ70" s="224"/>
      <c r="AK70" s="224"/>
      <c r="AL70" s="224"/>
      <c r="AM70" s="225"/>
    </row>
    <row r="71" spans="2:39" ht="62.25" customHeight="1" x14ac:dyDescent="0.25">
      <c r="B71" s="223" t="str">
        <f t="shared" si="0"/>
        <v>• No se elaboró el o los formato(s) de: Informe sobre estudios actuariales - LDF.</v>
      </c>
      <c r="C71" s="224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  <c r="AF71" s="224"/>
      <c r="AG71" s="224"/>
      <c r="AH71" s="224"/>
      <c r="AI71" s="224"/>
      <c r="AJ71" s="224"/>
      <c r="AK71" s="224"/>
      <c r="AL71" s="224"/>
      <c r="AM71" s="225"/>
    </row>
    <row r="72" spans="2:39" ht="11.25" x14ac:dyDescent="0.25">
      <c r="B72" s="223" t="str">
        <f t="shared" si="0"/>
        <v>• El total de la estimación de ingresos es diferente al total del presupuesto de egresos.</v>
      </c>
      <c r="C72" s="224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24"/>
      <c r="AF72" s="224"/>
      <c r="AG72" s="224"/>
      <c r="AH72" s="224"/>
      <c r="AI72" s="224"/>
      <c r="AJ72" s="224"/>
      <c r="AK72" s="224"/>
      <c r="AL72" s="224"/>
      <c r="AM72" s="225"/>
    </row>
    <row r="73" spans="2:39" ht="11.25" x14ac:dyDescent="0.25">
      <c r="B73" s="223" t="str">
        <f t="shared" si="0"/>
        <v>• Se observa diferencia entre la estimación de ingresos fiscales (11) y los egresos pagaderos con dicha fuente de financiamiento.</v>
      </c>
      <c r="C73" s="224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24"/>
      <c r="Z73" s="224"/>
      <c r="AA73" s="224"/>
      <c r="AB73" s="224"/>
      <c r="AC73" s="224"/>
      <c r="AD73" s="224"/>
      <c r="AE73" s="224"/>
      <c r="AF73" s="224"/>
      <c r="AG73" s="224"/>
      <c r="AH73" s="224"/>
      <c r="AI73" s="224"/>
      <c r="AJ73" s="224"/>
      <c r="AK73" s="224"/>
      <c r="AL73" s="224"/>
      <c r="AM73" s="225"/>
    </row>
    <row r="74" spans="2:39" ht="11.25" x14ac:dyDescent="0.25">
      <c r="B74" s="223" t="str">
        <f t="shared" si="0"/>
        <v xml:space="preserve">• </v>
      </c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5"/>
    </row>
    <row r="75" spans="2:39" ht="11.25" x14ac:dyDescent="0.25">
      <c r="B75" s="223" t="str">
        <f t="shared" si="0"/>
        <v xml:space="preserve">• </v>
      </c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5"/>
    </row>
    <row r="76" spans="2:39" ht="11.25" x14ac:dyDescent="0.25">
      <c r="B76" s="223" t="str">
        <f t="shared" si="0"/>
        <v xml:space="preserve">• </v>
      </c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5"/>
    </row>
    <row r="77" spans="2:39" ht="11.25" x14ac:dyDescent="0.25">
      <c r="B77" s="223" t="str">
        <f t="shared" si="0"/>
        <v xml:space="preserve">• </v>
      </c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5"/>
    </row>
    <row r="78" spans="2:39" ht="15" customHeight="1" x14ac:dyDescent="0.25">
      <c r="B78" s="223" t="str">
        <f t="shared" si="0"/>
        <v xml:space="preserve">• </v>
      </c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5"/>
    </row>
    <row r="79" spans="2:39" ht="15" customHeight="1" x14ac:dyDescent="0.25">
      <c r="B79" s="223" t="str">
        <f t="shared" si="0"/>
        <v xml:space="preserve">• </v>
      </c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5"/>
    </row>
    <row r="80" spans="2:39" ht="15" customHeight="1" x14ac:dyDescent="0.25">
      <c r="B80" s="223" t="str">
        <f t="shared" si="0"/>
        <v xml:space="preserve">• </v>
      </c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5"/>
    </row>
    <row r="81" spans="2:39" ht="15" customHeight="1" x14ac:dyDescent="0.25">
      <c r="B81" s="223" t="str">
        <f t="shared" si="0"/>
        <v xml:space="preserve">• </v>
      </c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5"/>
    </row>
    <row r="82" spans="2:39" ht="15" customHeight="1" x14ac:dyDescent="0.25">
      <c r="B82" s="223" t="str">
        <f t="shared" si="0"/>
        <v xml:space="preserve">• </v>
      </c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5"/>
    </row>
    <row r="83" spans="2:39" ht="15" customHeight="1" x14ac:dyDescent="0.25">
      <c r="B83" s="223" t="str">
        <f t="shared" si="0"/>
        <v xml:space="preserve">• </v>
      </c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5"/>
    </row>
    <row r="84" spans="2:39" ht="15" customHeight="1" x14ac:dyDescent="0.25"/>
    <row r="85" spans="2:39" ht="15" customHeight="1" x14ac:dyDescent="0.25">
      <c r="B85" s="5"/>
      <c r="R85" s="6" t="s">
        <v>23</v>
      </c>
      <c r="S85" s="226"/>
      <c r="T85" s="226"/>
      <c r="U85" s="226"/>
      <c r="V85" s="226"/>
      <c r="W85" s="226"/>
      <c r="X85" s="226"/>
      <c r="Y85" s="226"/>
      <c r="Z85" s="226"/>
      <c r="AA85" s="226"/>
      <c r="AB85" s="226"/>
      <c r="AC85" s="226"/>
      <c r="AD85" s="226"/>
      <c r="AE85" s="226"/>
      <c r="AF85" s="226"/>
      <c r="AG85" s="226"/>
      <c r="AH85" s="226"/>
      <c r="AI85" s="226"/>
      <c r="AJ85" s="226"/>
      <c r="AK85" s="226"/>
    </row>
    <row r="86" spans="2:39" ht="15" customHeight="1" x14ac:dyDescent="0.25"/>
    <row r="87" spans="2:39" ht="15" customHeight="1" thickBot="1" x14ac:dyDescent="0.3">
      <c r="B87" s="221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</row>
    <row r="88" spans="2:39" ht="15" customHeight="1" x14ac:dyDescent="0.25">
      <c r="B88" s="222" t="s">
        <v>22</v>
      </c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Z88" s="222" t="s">
        <v>29</v>
      </c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</row>
    <row r="89" spans="2:39" ht="15" customHeight="1" x14ac:dyDescent="0.25">
      <c r="B89" s="222"/>
      <c r="C89" s="222"/>
      <c r="D89" s="222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</row>
    <row r="90" spans="2:39" ht="15" customHeight="1" x14ac:dyDescent="0.25"/>
    <row r="91" spans="2:39" ht="15" hidden="1" customHeight="1" x14ac:dyDescent="0.25"/>
    <row r="92" spans="2:39" ht="15" hidden="1" customHeight="1" x14ac:dyDescent="0.25">
      <c r="AA92" s="12"/>
      <c r="AB92" s="12"/>
      <c r="AC92" s="12"/>
      <c r="AD92" s="12"/>
      <c r="AE92" s="12"/>
      <c r="AF92" s="12"/>
    </row>
    <row r="93" spans="2:39" ht="15" hidden="1" customHeight="1" x14ac:dyDescent="0.25"/>
    <row r="94" spans="2:39" ht="15" hidden="1" customHeight="1" x14ac:dyDescent="0.25">
      <c r="L94" s="1" t="str">
        <f>IF(AF9&gt;0,"","No adjunta la información del presupuesto en formato electrónico.")</f>
        <v>No adjunta la información del presupuesto en formato electrónico.</v>
      </c>
    </row>
    <row r="95" spans="2:39" ht="15" hidden="1" customHeight="1" x14ac:dyDescent="0.25">
      <c r="F95" s="7"/>
      <c r="G95" s="7"/>
      <c r="H95" s="7"/>
      <c r="L95" s="1" t="str">
        <f>IF(B29="","No se envía el acta de aprobación al presupuesto.","")</f>
        <v>No se envía el acta de aprobación al presupuesto.</v>
      </c>
    </row>
    <row r="96" spans="2:39" ht="15" hidden="1" customHeight="1" x14ac:dyDescent="0.25">
      <c r="F96" s="7"/>
      <c r="G96" s="7"/>
      <c r="H96" s="7"/>
      <c r="L96" s="1" t="str">
        <f>IF(H29&gt;43829,"El presupuesto se aprobó despues del 30 de diciembre, incumpliendo lo establecido en el art. 218 de la LHM.","")</f>
        <v>El presupuesto se aprobó despues del 30 de diciembre, incumpliendo lo establecido en el art. 218 de la LHM.</v>
      </c>
      <c r="AD96" s="12"/>
    </row>
    <row r="97" spans="6:15" ht="15" hidden="1" customHeight="1" x14ac:dyDescent="0.25">
      <c r="F97" s="7"/>
      <c r="G97" s="7"/>
      <c r="H97" s="7"/>
      <c r="L97" s="13" t="str">
        <f>IF(Z29=AG29,"","Existe diferencia entre lo establecido en el acta de aprobación y la información remitida en los formatos del presupuesto.")</f>
        <v/>
      </c>
    </row>
    <row r="98" spans="6:15" ht="15" hidden="1" customHeight="1" x14ac:dyDescent="0.25">
      <c r="F98" s="7"/>
      <c r="G98" s="7"/>
      <c r="H98" s="7"/>
      <c r="L98" s="1" t="str">
        <f>Inconsistencias!B28</f>
        <v>No se elaboró el o los formato(s) de: Informe sobre estudios actuariales - LDF.</v>
      </c>
    </row>
    <row r="99" spans="6:15" ht="15" hidden="1" customHeight="1" x14ac:dyDescent="0.25">
      <c r="F99" s="7"/>
      <c r="G99" s="7"/>
      <c r="H99" s="7"/>
      <c r="L99" s="1" t="str">
        <f>Inconsistencias!B45</f>
        <v>El total de la estimación de ingresos es diferente al total del presupuesto de egresos.</v>
      </c>
    </row>
    <row r="100" spans="6:15" ht="15" hidden="1" customHeight="1" x14ac:dyDescent="0.25">
      <c r="F100" s="7"/>
      <c r="G100" s="7"/>
      <c r="H100" s="7"/>
      <c r="L100" s="1" t="str">
        <f>Inconsistencias!B46</f>
        <v>Se observa diferencia entre la estimación de ingresos fiscales (11) y los egresos pagaderos con dicha fuente de financiamiento.</v>
      </c>
    </row>
    <row r="101" spans="6:15" ht="15" hidden="1" customHeight="1" x14ac:dyDescent="0.25">
      <c r="F101" s="7"/>
      <c r="G101" s="7"/>
      <c r="H101" s="7"/>
      <c r="L101" s="1" t="str">
        <f>Inconsistencias!B48</f>
        <v/>
      </c>
    </row>
    <row r="102" spans="6:15" ht="15" hidden="1" customHeight="1" x14ac:dyDescent="0.25">
      <c r="F102" s="7"/>
      <c r="G102" s="7"/>
      <c r="H102" s="7"/>
      <c r="L102" s="1" t="str">
        <f>Inconsistencias!B50</f>
        <v/>
      </c>
    </row>
    <row r="103" spans="6:15" ht="15" hidden="1" customHeight="1" x14ac:dyDescent="0.25">
      <c r="F103" s="7"/>
      <c r="G103" s="7"/>
      <c r="H103" s="7"/>
      <c r="L103" s="1" t="str">
        <f>Inconsistencias!B52</f>
        <v/>
      </c>
    </row>
    <row r="104" spans="6:15" ht="15" hidden="1" customHeight="1" x14ac:dyDescent="0.25">
      <c r="F104" s="7"/>
      <c r="G104" s="7"/>
      <c r="H104" s="7"/>
      <c r="L104" s="1" t="str">
        <f>Inconsistencias!B54</f>
        <v/>
      </c>
    </row>
    <row r="105" spans="6:15" ht="15" hidden="1" customHeight="1" x14ac:dyDescent="0.25">
      <c r="F105" s="7"/>
      <c r="G105" s="7"/>
      <c r="H105" s="7"/>
      <c r="L105" s="1" t="str">
        <f>Inconsistencias!B56</f>
        <v/>
      </c>
    </row>
    <row r="106" spans="6:15" ht="15" hidden="1" customHeight="1" x14ac:dyDescent="0.25">
      <c r="F106" s="7"/>
      <c r="G106" s="7"/>
      <c r="H106" s="7"/>
      <c r="L106" s="1" t="str">
        <f>Inconsistencias!B58</f>
        <v/>
      </c>
    </row>
    <row r="107" spans="6:15" ht="15" hidden="1" customHeight="1" x14ac:dyDescent="0.25">
      <c r="F107" s="7"/>
      <c r="G107" s="7"/>
      <c r="H107" s="7"/>
      <c r="L107" s="1" t="str">
        <f>Inconsistencias!B60</f>
        <v/>
      </c>
    </row>
    <row r="108" spans="6:15" ht="15" hidden="1" customHeight="1" x14ac:dyDescent="0.25">
      <c r="F108" s="7"/>
      <c r="G108" s="7"/>
      <c r="H108" s="7"/>
      <c r="L108" s="1" t="str">
        <f>Inconsistencias!B62</f>
        <v/>
      </c>
    </row>
    <row r="109" spans="6:15" ht="15" hidden="1" customHeight="1" x14ac:dyDescent="0.25">
      <c r="F109" s="7"/>
      <c r="G109" s="7"/>
      <c r="H109" s="7"/>
      <c r="L109" s="1" t="str">
        <f>Inconsistencias!B65</f>
        <v/>
      </c>
    </row>
    <row r="110" spans="6:15" ht="15" hidden="1" customHeight="1" x14ac:dyDescent="0.25">
      <c r="F110" s="7"/>
      <c r="G110" s="7"/>
      <c r="H110" s="7"/>
      <c r="L110" s="1" t="str">
        <f>Inconsistencias!B67</f>
        <v/>
      </c>
    </row>
    <row r="111" spans="6:15" ht="15" hidden="1" customHeight="1" x14ac:dyDescent="0.25">
      <c r="F111" s="7"/>
      <c r="G111" s="7"/>
      <c r="H111" s="7"/>
      <c r="L111" s="18"/>
    </row>
    <row r="112" spans="6:15" ht="15" hidden="1" customHeight="1" x14ac:dyDescent="0.25">
      <c r="F112" s="7"/>
      <c r="G112" s="7"/>
      <c r="H112" s="7"/>
      <c r="L112" s="1">
        <v>3111100100</v>
      </c>
      <c r="M112" s="1" t="s">
        <v>970</v>
      </c>
      <c r="N112" s="1" t="s">
        <v>971</v>
      </c>
      <c r="O112" s="1">
        <v>21206</v>
      </c>
    </row>
    <row r="113" spans="6:15" ht="15" hidden="1" customHeight="1" x14ac:dyDescent="0.25">
      <c r="F113" s="7"/>
      <c r="G113" s="7"/>
      <c r="H113" s="7"/>
      <c r="L113" s="1">
        <v>3111100200</v>
      </c>
      <c r="M113" s="1" t="s">
        <v>972</v>
      </c>
      <c r="N113" s="1" t="s">
        <v>973</v>
      </c>
      <c r="O113" s="1">
        <v>23241</v>
      </c>
    </row>
    <row r="114" spans="6:15" ht="15" hidden="1" customHeight="1" x14ac:dyDescent="0.25">
      <c r="F114" s="7"/>
      <c r="G114" s="7"/>
      <c r="H114" s="7"/>
      <c r="L114" s="14">
        <v>3112902302</v>
      </c>
      <c r="M114" s="1" t="s">
        <v>974</v>
      </c>
      <c r="N114" s="1" t="s">
        <v>975</v>
      </c>
      <c r="O114" s="1">
        <v>100534</v>
      </c>
    </row>
    <row r="115" spans="6:15" ht="15" hidden="1" customHeight="1" x14ac:dyDescent="0.25">
      <c r="F115" s="7"/>
      <c r="G115" s="7"/>
      <c r="H115" s="7"/>
      <c r="L115" s="1">
        <v>3112800010</v>
      </c>
      <c r="M115" s="1" t="s">
        <v>976</v>
      </c>
      <c r="N115" s="1" t="s">
        <v>977</v>
      </c>
      <c r="O115" s="1">
        <v>1495189</v>
      </c>
    </row>
    <row r="116" spans="6:15" ht="15" hidden="1" customHeight="1" x14ac:dyDescent="0.25">
      <c r="F116" s="7"/>
      <c r="G116" s="7"/>
      <c r="H116" s="7"/>
      <c r="L116" s="1">
        <v>3112209300</v>
      </c>
      <c r="M116" s="1" t="s">
        <v>978</v>
      </c>
      <c r="N116" s="1" t="s">
        <v>971</v>
      </c>
      <c r="O116" s="1">
        <v>136123</v>
      </c>
    </row>
    <row r="117" spans="6:15" ht="15" hidden="1" customHeight="1" x14ac:dyDescent="0.25">
      <c r="F117" s="7"/>
      <c r="G117" s="7"/>
      <c r="H117" s="7"/>
      <c r="L117" s="1">
        <v>3111100300</v>
      </c>
      <c r="M117" s="1" t="s">
        <v>979</v>
      </c>
      <c r="N117" s="1" t="s">
        <v>980</v>
      </c>
      <c r="O117" s="1">
        <v>21714</v>
      </c>
    </row>
    <row r="118" spans="6:15" ht="15" hidden="1" customHeight="1" x14ac:dyDescent="0.25">
      <c r="F118" s="7"/>
      <c r="G118" s="7"/>
      <c r="H118" s="7"/>
      <c r="L118" s="1">
        <v>3112903906</v>
      </c>
      <c r="M118" s="1" t="s">
        <v>981</v>
      </c>
      <c r="N118" s="1" t="s">
        <v>977</v>
      </c>
      <c r="O118" s="1">
        <v>1495189</v>
      </c>
    </row>
    <row r="119" spans="6:15" ht="15" hidden="1" customHeight="1" x14ac:dyDescent="0.25">
      <c r="F119" s="7"/>
      <c r="G119" s="7"/>
      <c r="H119" s="7"/>
      <c r="L119" s="1">
        <v>3111100400</v>
      </c>
      <c r="M119" s="1" t="s">
        <v>982</v>
      </c>
      <c r="N119" s="1" t="s">
        <v>975</v>
      </c>
      <c r="O119" s="1">
        <v>5545</v>
      </c>
    </row>
    <row r="120" spans="6:15" ht="15" hidden="1" customHeight="1" x14ac:dyDescent="0.25">
      <c r="F120" s="7"/>
      <c r="G120" s="7"/>
      <c r="H120" s="7"/>
      <c r="L120" s="1">
        <v>3111100500</v>
      </c>
      <c r="M120" s="1" t="s">
        <v>983</v>
      </c>
      <c r="N120" s="1" t="s">
        <v>980</v>
      </c>
      <c r="O120" s="1">
        <v>14648</v>
      </c>
    </row>
    <row r="121" spans="6:15" ht="15" hidden="1" customHeight="1" x14ac:dyDescent="0.25">
      <c r="F121" s="7"/>
      <c r="G121" s="7"/>
      <c r="H121" s="7"/>
      <c r="L121" s="1">
        <v>3111100600</v>
      </c>
      <c r="M121" s="1" t="s">
        <v>984</v>
      </c>
      <c r="N121" s="1" t="s">
        <v>980</v>
      </c>
      <c r="O121" s="1">
        <v>57340</v>
      </c>
    </row>
    <row r="122" spans="6:15" ht="15" hidden="1" customHeight="1" x14ac:dyDescent="0.25">
      <c r="F122" s="7"/>
      <c r="G122" s="7"/>
      <c r="H122" s="7"/>
      <c r="L122" s="1">
        <v>3111100800</v>
      </c>
      <c r="M122" s="1" t="s">
        <v>985</v>
      </c>
      <c r="N122" s="1" t="s">
        <v>971</v>
      </c>
      <c r="O122" s="1">
        <v>72812</v>
      </c>
    </row>
    <row r="123" spans="6:15" ht="15" hidden="1" customHeight="1" x14ac:dyDescent="0.25">
      <c r="F123" s="7"/>
      <c r="G123" s="7"/>
      <c r="H123" s="7"/>
      <c r="L123" s="1">
        <v>3112800001</v>
      </c>
      <c r="M123" s="1" t="s">
        <v>986</v>
      </c>
      <c r="N123" s="1" t="s">
        <v>987</v>
      </c>
      <c r="O123" s="1">
        <v>48839</v>
      </c>
    </row>
    <row r="124" spans="6:15" ht="15" hidden="1" customHeight="1" x14ac:dyDescent="0.25">
      <c r="F124" s="7"/>
      <c r="G124" s="7"/>
      <c r="H124" s="7"/>
      <c r="L124" s="1">
        <v>3111101000</v>
      </c>
      <c r="M124" s="1" t="s">
        <v>988</v>
      </c>
      <c r="N124" s="1" t="s">
        <v>975</v>
      </c>
      <c r="O124" s="1">
        <v>6655</v>
      </c>
    </row>
    <row r="125" spans="6:15" ht="15" hidden="1" customHeight="1" x14ac:dyDescent="0.25">
      <c r="F125" s="7"/>
      <c r="G125" s="7"/>
      <c r="H125" s="7"/>
      <c r="L125" s="1">
        <v>3111101100</v>
      </c>
      <c r="M125" s="1" t="s">
        <v>989</v>
      </c>
      <c r="N125" s="1" t="s">
        <v>990</v>
      </c>
      <c r="O125" s="1">
        <v>5400</v>
      </c>
    </row>
    <row r="126" spans="6:15" ht="15" hidden="1" customHeight="1" x14ac:dyDescent="0.25">
      <c r="F126" s="7"/>
      <c r="G126" s="7"/>
      <c r="H126" s="7"/>
      <c r="L126" s="1">
        <v>3111101200</v>
      </c>
      <c r="M126" s="1" t="s">
        <v>991</v>
      </c>
      <c r="N126" s="1" t="s">
        <v>992</v>
      </c>
      <c r="O126" s="1">
        <v>4115</v>
      </c>
    </row>
    <row r="127" spans="6:15" ht="15" hidden="1" customHeight="1" x14ac:dyDescent="0.25">
      <c r="F127" s="7"/>
      <c r="G127" s="7"/>
      <c r="H127" s="7"/>
      <c r="L127" s="1">
        <v>3111101300</v>
      </c>
      <c r="M127" s="1" t="s">
        <v>993</v>
      </c>
      <c r="N127" s="1" t="s">
        <v>987</v>
      </c>
      <c r="O127" s="1">
        <v>57717</v>
      </c>
    </row>
    <row r="128" spans="6:15" ht="15" hidden="1" customHeight="1" x14ac:dyDescent="0.25">
      <c r="F128" s="7"/>
      <c r="G128" s="7"/>
      <c r="H128" s="7"/>
      <c r="L128" s="211">
        <v>3111101400</v>
      </c>
      <c r="M128" s="1" t="s">
        <v>994</v>
      </c>
      <c r="N128" s="1" t="s">
        <v>973</v>
      </c>
      <c r="O128" s="1">
        <v>8276</v>
      </c>
    </row>
    <row r="129" spans="6:20" ht="15" hidden="1" customHeight="1" x14ac:dyDescent="0.25">
      <c r="F129" s="7"/>
      <c r="G129" s="7"/>
      <c r="H129" s="7"/>
      <c r="L129" s="1">
        <v>3111101500</v>
      </c>
      <c r="M129" s="1" t="s">
        <v>995</v>
      </c>
      <c r="N129" s="1" t="s">
        <v>990</v>
      </c>
      <c r="O129" s="1">
        <v>57559</v>
      </c>
    </row>
    <row r="130" spans="6:20" ht="15" hidden="1" customHeight="1" x14ac:dyDescent="0.25">
      <c r="F130" s="7"/>
      <c r="G130" s="7"/>
      <c r="H130" s="7"/>
      <c r="L130" s="1">
        <v>3111101600</v>
      </c>
      <c r="M130" s="1" t="s">
        <v>996</v>
      </c>
      <c r="N130" s="1" t="s">
        <v>987</v>
      </c>
      <c r="O130" s="1">
        <v>38291</v>
      </c>
    </row>
    <row r="131" spans="6:20" ht="15" hidden="1" customHeight="1" x14ac:dyDescent="0.25">
      <c r="F131" s="7"/>
      <c r="G131" s="7"/>
      <c r="H131" s="7"/>
      <c r="L131" s="1">
        <v>3111101700</v>
      </c>
      <c r="M131" s="1" t="s">
        <v>997</v>
      </c>
      <c r="N131" s="1" t="s">
        <v>992</v>
      </c>
      <c r="O131" s="1">
        <v>12664</v>
      </c>
    </row>
    <row r="132" spans="6:20" ht="15" hidden="1" customHeight="1" x14ac:dyDescent="0.25">
      <c r="F132" s="7"/>
      <c r="G132" s="7"/>
      <c r="H132" s="7"/>
      <c r="L132" s="1">
        <v>3111101900</v>
      </c>
      <c r="M132" s="1" t="s">
        <v>998</v>
      </c>
      <c r="N132" s="1" t="s">
        <v>999</v>
      </c>
      <c r="O132" s="1">
        <v>6820</v>
      </c>
    </row>
    <row r="133" spans="6:20" ht="15" hidden="1" customHeight="1" x14ac:dyDescent="0.25">
      <c r="F133" s="7"/>
      <c r="G133" s="7"/>
      <c r="H133" s="7"/>
      <c r="L133" s="1">
        <v>3111102000</v>
      </c>
      <c r="M133" s="1" t="s">
        <v>1000</v>
      </c>
      <c r="N133" s="1" t="s">
        <v>992</v>
      </c>
      <c r="O133" s="155">
        <v>10029</v>
      </c>
      <c r="P133" s="155"/>
    </row>
    <row r="134" spans="6:20" ht="15" hidden="1" customHeight="1" x14ac:dyDescent="0.25">
      <c r="F134" s="7"/>
      <c r="G134" s="7"/>
      <c r="H134" s="7"/>
      <c r="L134" s="1">
        <v>3111111700</v>
      </c>
      <c r="M134" s="155" t="s">
        <v>1001</v>
      </c>
      <c r="N134" s="14" t="s">
        <v>971</v>
      </c>
      <c r="O134" s="14">
        <v>4152</v>
      </c>
      <c r="P134" s="14"/>
      <c r="Q134" s="14"/>
      <c r="R134" s="14"/>
      <c r="S134" s="14"/>
      <c r="T134" s="14"/>
    </row>
    <row r="135" spans="6:20" ht="15" hidden="1" customHeight="1" x14ac:dyDescent="0.25">
      <c r="F135" s="7"/>
      <c r="G135" s="7"/>
      <c r="H135" s="7"/>
      <c r="L135" s="1">
        <v>3111102100</v>
      </c>
      <c r="M135" s="14" t="s">
        <v>1002</v>
      </c>
      <c r="N135" s="1" t="s">
        <v>1003</v>
      </c>
      <c r="O135" s="1">
        <v>21475</v>
      </c>
    </row>
    <row r="136" spans="6:20" ht="15" hidden="1" customHeight="1" x14ac:dyDescent="0.25">
      <c r="F136" s="7"/>
      <c r="G136" s="7"/>
      <c r="H136" s="7"/>
      <c r="L136" s="1">
        <v>3112909701</v>
      </c>
      <c r="M136" s="1" t="s">
        <v>1004</v>
      </c>
      <c r="N136" s="1" t="s">
        <v>977</v>
      </c>
      <c r="O136" s="1">
        <v>416626</v>
      </c>
    </row>
    <row r="137" spans="6:20" ht="15" hidden="1" customHeight="1" x14ac:dyDescent="0.25">
      <c r="F137" s="7"/>
      <c r="G137" s="7"/>
      <c r="H137" s="7"/>
      <c r="L137" s="1">
        <v>3111103000</v>
      </c>
      <c r="M137" s="1" t="s">
        <v>1005</v>
      </c>
      <c r="N137" s="1" t="s">
        <v>1006</v>
      </c>
      <c r="O137" s="1">
        <v>48839</v>
      </c>
    </row>
    <row r="138" spans="6:20" ht="15" hidden="1" customHeight="1" x14ac:dyDescent="0.25">
      <c r="F138" s="7"/>
      <c r="G138" s="7"/>
      <c r="H138" s="7"/>
      <c r="L138" s="1">
        <v>3111103100</v>
      </c>
      <c r="M138" s="1" t="s">
        <v>1007</v>
      </c>
      <c r="N138" s="1" t="s">
        <v>999</v>
      </c>
      <c r="O138" s="1">
        <v>3771</v>
      </c>
    </row>
    <row r="139" spans="6:20" ht="15" hidden="1" customHeight="1" x14ac:dyDescent="0.25">
      <c r="F139" s="7"/>
      <c r="G139" s="7"/>
      <c r="H139" s="7"/>
      <c r="L139" s="1">
        <v>3111103200</v>
      </c>
      <c r="M139" s="1" t="s">
        <v>1008</v>
      </c>
      <c r="N139" s="1" t="s">
        <v>990</v>
      </c>
      <c r="O139" s="1">
        <v>5814</v>
      </c>
    </row>
    <row r="140" spans="6:20" ht="15" hidden="1" customHeight="1" x14ac:dyDescent="0.25">
      <c r="F140" s="7"/>
      <c r="G140" s="7"/>
      <c r="H140" s="7"/>
      <c r="L140" s="1">
        <v>3111102200</v>
      </c>
      <c r="M140" s="1" t="s">
        <v>1009</v>
      </c>
      <c r="N140" s="1" t="s">
        <v>1003</v>
      </c>
      <c r="O140" s="1">
        <v>39020</v>
      </c>
    </row>
    <row r="141" spans="6:20" ht="15" hidden="1" customHeight="1" x14ac:dyDescent="0.25">
      <c r="F141" s="7"/>
      <c r="G141" s="7"/>
      <c r="H141" s="7"/>
      <c r="L141" s="1">
        <v>3111102400</v>
      </c>
      <c r="M141" s="1" t="s">
        <v>1010</v>
      </c>
      <c r="N141" s="1" t="s">
        <v>973</v>
      </c>
      <c r="O141" s="1">
        <v>26174</v>
      </c>
    </row>
    <row r="142" spans="6:20" ht="15" hidden="1" customHeight="1" x14ac:dyDescent="0.25">
      <c r="F142" s="7"/>
      <c r="G142" s="7"/>
      <c r="H142" s="7"/>
      <c r="L142" s="1">
        <v>3111102500</v>
      </c>
      <c r="M142" s="1" t="s">
        <v>1011</v>
      </c>
      <c r="N142" s="1" t="s">
        <v>999</v>
      </c>
      <c r="O142" s="1">
        <v>18091</v>
      </c>
    </row>
    <row r="143" spans="6:20" ht="15" hidden="1" customHeight="1" x14ac:dyDescent="0.25">
      <c r="F143" s="7"/>
      <c r="G143" s="7"/>
      <c r="H143" s="7"/>
      <c r="L143" s="1">
        <v>3112902301</v>
      </c>
      <c r="M143" s="1" t="s">
        <v>1012</v>
      </c>
      <c r="N143" s="1" t="s">
        <v>975</v>
      </c>
      <c r="O143" s="1">
        <v>100534</v>
      </c>
    </row>
    <row r="144" spans="6:20" ht="15" hidden="1" customHeight="1" x14ac:dyDescent="0.25">
      <c r="F144" s="7"/>
      <c r="G144" s="7"/>
      <c r="H144" s="7"/>
      <c r="L144" s="1">
        <v>3112908201</v>
      </c>
      <c r="M144" s="1" t="s">
        <v>1013</v>
      </c>
      <c r="N144" s="1" t="s">
        <v>973</v>
      </c>
      <c r="O144" s="1">
        <v>34829</v>
      </c>
    </row>
    <row r="145" spans="6:15" ht="15" hidden="1" customHeight="1" x14ac:dyDescent="0.25">
      <c r="F145" s="7"/>
      <c r="G145" s="7"/>
      <c r="H145" s="7"/>
      <c r="L145" s="1">
        <v>3111102600</v>
      </c>
      <c r="M145" s="1" t="s">
        <v>1014</v>
      </c>
      <c r="N145" s="1" t="s">
        <v>1006</v>
      </c>
      <c r="O145" s="1">
        <v>5933</v>
      </c>
    </row>
    <row r="146" spans="6:15" ht="15" hidden="1" customHeight="1" x14ac:dyDescent="0.25">
      <c r="F146" s="7"/>
      <c r="G146" s="7"/>
      <c r="H146" s="7"/>
      <c r="L146" s="1">
        <v>3112909801</v>
      </c>
      <c r="M146" s="1" t="s">
        <v>1015</v>
      </c>
      <c r="N146" s="1" t="s">
        <v>977</v>
      </c>
      <c r="O146" s="1">
        <v>608114</v>
      </c>
    </row>
    <row r="147" spans="6:15" ht="15" hidden="1" customHeight="1" x14ac:dyDescent="0.25">
      <c r="F147" s="7"/>
      <c r="G147" s="7"/>
      <c r="H147" s="7"/>
      <c r="L147" s="1" t="s">
        <v>1016</v>
      </c>
      <c r="M147" s="1" t="s">
        <v>1017</v>
      </c>
      <c r="N147" s="1" t="s">
        <v>980</v>
      </c>
      <c r="O147" s="1">
        <v>21714</v>
      </c>
    </row>
    <row r="148" spans="6:15" ht="15" hidden="1" customHeight="1" x14ac:dyDescent="0.25">
      <c r="F148" s="7"/>
      <c r="G148" s="7"/>
      <c r="H148" s="7"/>
      <c r="L148" s="1" t="s">
        <v>1016</v>
      </c>
      <c r="M148" s="1" t="s">
        <v>1018</v>
      </c>
      <c r="N148" s="1" t="s">
        <v>987</v>
      </c>
      <c r="O148" s="1">
        <v>21132</v>
      </c>
    </row>
    <row r="149" spans="6:15" ht="15" hidden="1" customHeight="1" x14ac:dyDescent="0.25">
      <c r="F149" s="7"/>
      <c r="G149" s="7"/>
      <c r="H149" s="7"/>
      <c r="L149" s="1">
        <v>3112303900</v>
      </c>
      <c r="M149" s="1" t="s">
        <v>1019</v>
      </c>
      <c r="N149" s="1" t="s">
        <v>977</v>
      </c>
      <c r="O149" s="1">
        <v>1495189</v>
      </c>
    </row>
    <row r="150" spans="6:15" ht="15" hidden="1" customHeight="1" x14ac:dyDescent="0.25">
      <c r="F150" s="7"/>
      <c r="G150" s="7"/>
      <c r="H150" s="7"/>
      <c r="L150" s="1">
        <v>3112305000</v>
      </c>
      <c r="M150" s="1" t="s">
        <v>1020</v>
      </c>
      <c r="N150" s="1" t="s">
        <v>1006</v>
      </c>
      <c r="O150" s="1">
        <v>42164</v>
      </c>
    </row>
    <row r="151" spans="6:15" ht="15" hidden="1" customHeight="1" x14ac:dyDescent="0.25">
      <c r="F151" s="7"/>
      <c r="G151" s="7"/>
      <c r="H151" s="7"/>
      <c r="L151" s="1">
        <v>3112301800</v>
      </c>
      <c r="M151" s="1" t="s">
        <v>1021</v>
      </c>
      <c r="N151" s="1" t="s">
        <v>987</v>
      </c>
      <c r="O151" s="1">
        <v>64269</v>
      </c>
    </row>
    <row r="152" spans="6:15" ht="15" hidden="1" customHeight="1" x14ac:dyDescent="0.25">
      <c r="F152" s="7"/>
      <c r="G152" s="7"/>
      <c r="H152" s="7"/>
      <c r="L152" s="1">
        <v>3112306700</v>
      </c>
      <c r="M152" s="1" t="s">
        <v>1022</v>
      </c>
      <c r="N152" s="1" t="s">
        <v>992</v>
      </c>
      <c r="O152" s="1">
        <v>255681</v>
      </c>
    </row>
    <row r="153" spans="6:15" ht="15" hidden="1" customHeight="1" x14ac:dyDescent="0.25">
      <c r="F153" s="7"/>
      <c r="G153" s="7"/>
      <c r="H153" s="7"/>
      <c r="L153" s="1">
        <v>3112309800</v>
      </c>
      <c r="M153" s="1" t="s">
        <v>1023</v>
      </c>
      <c r="N153" s="1" t="s">
        <v>977</v>
      </c>
      <c r="O153" s="1">
        <v>608114</v>
      </c>
    </row>
    <row r="154" spans="6:15" ht="15" hidden="1" customHeight="1" x14ac:dyDescent="0.25">
      <c r="F154" s="7"/>
      <c r="G154" s="7"/>
      <c r="H154" s="7"/>
      <c r="L154" s="1">
        <v>3112310100</v>
      </c>
      <c r="M154" s="1" t="s">
        <v>1024</v>
      </c>
      <c r="N154" s="1" t="s">
        <v>977</v>
      </c>
      <c r="O154" s="1">
        <v>478689</v>
      </c>
    </row>
    <row r="155" spans="6:15" ht="15" hidden="1" customHeight="1" x14ac:dyDescent="0.25">
      <c r="F155" s="7"/>
      <c r="G155" s="7"/>
      <c r="H155" s="7"/>
      <c r="L155" s="1">
        <v>3112311800</v>
      </c>
      <c r="M155" s="1" t="s">
        <v>1025</v>
      </c>
      <c r="N155" s="1" t="s">
        <v>1026</v>
      </c>
      <c r="O155" s="1">
        <v>22284</v>
      </c>
    </row>
    <row r="156" spans="6:15" ht="15" hidden="1" customHeight="1" x14ac:dyDescent="0.25">
      <c r="F156" s="7"/>
      <c r="G156" s="7"/>
      <c r="H156" s="7"/>
      <c r="L156" s="1">
        <v>3112312000</v>
      </c>
      <c r="M156" s="1" t="s">
        <v>1027</v>
      </c>
      <c r="N156" s="1" t="s">
        <v>977</v>
      </c>
      <c r="O156" s="1">
        <v>1243756</v>
      </c>
    </row>
    <row r="157" spans="6:15" ht="15" hidden="1" customHeight="1" x14ac:dyDescent="0.25">
      <c r="F157" s="7"/>
      <c r="G157" s="7"/>
      <c r="H157" s="7"/>
      <c r="L157" s="1">
        <v>3112903902</v>
      </c>
      <c r="M157" s="1" t="s">
        <v>1028</v>
      </c>
      <c r="N157" s="1" t="s">
        <v>977</v>
      </c>
      <c r="O157" s="1">
        <v>1495189</v>
      </c>
    </row>
    <row r="158" spans="6:15" ht="15" hidden="1" customHeight="1" x14ac:dyDescent="0.25">
      <c r="F158" s="7"/>
      <c r="G158" s="7"/>
      <c r="H158" s="7"/>
      <c r="L158" s="1">
        <v>3111102700</v>
      </c>
      <c r="M158" s="1" t="s">
        <v>1029</v>
      </c>
      <c r="N158" s="1" t="s">
        <v>1030</v>
      </c>
      <c r="O158" s="1">
        <v>17322</v>
      </c>
    </row>
    <row r="159" spans="6:15" ht="15" hidden="1" customHeight="1" x14ac:dyDescent="0.25">
      <c r="F159" s="7"/>
      <c r="G159" s="7"/>
      <c r="H159" s="7"/>
      <c r="L159" s="1">
        <v>3111102800</v>
      </c>
      <c r="M159" s="1" t="s">
        <v>1031</v>
      </c>
      <c r="N159" s="1" t="s">
        <v>990</v>
      </c>
      <c r="O159" s="1">
        <v>2171</v>
      </c>
    </row>
    <row r="160" spans="6:15" ht="15" hidden="1" customHeight="1" x14ac:dyDescent="0.25">
      <c r="F160" s="7"/>
      <c r="G160" s="7"/>
      <c r="H160" s="7"/>
      <c r="L160" s="1">
        <v>3111102900</v>
      </c>
      <c r="M160" s="1" t="s">
        <v>1032</v>
      </c>
      <c r="N160" s="1" t="s">
        <v>977</v>
      </c>
      <c r="O160" s="1">
        <v>17795</v>
      </c>
    </row>
    <row r="161" spans="6:15" ht="15" hidden="1" customHeight="1" x14ac:dyDescent="0.25">
      <c r="F161" s="7"/>
      <c r="G161" s="7"/>
      <c r="H161" s="7"/>
      <c r="L161" s="1">
        <v>3111103300</v>
      </c>
      <c r="M161" s="1" t="s">
        <v>1033</v>
      </c>
      <c r="N161" s="1" t="s">
        <v>987</v>
      </c>
      <c r="O161" s="1">
        <v>21132</v>
      </c>
    </row>
    <row r="162" spans="6:15" ht="15" hidden="1" customHeight="1" x14ac:dyDescent="0.25">
      <c r="F162" s="7"/>
      <c r="G162" s="7"/>
      <c r="H162" s="7"/>
      <c r="L162" s="1">
        <v>3112100100</v>
      </c>
      <c r="M162" s="1" t="s">
        <v>1034</v>
      </c>
      <c r="N162" s="1" t="s">
        <v>1035</v>
      </c>
      <c r="O162" s="1">
        <v>21206</v>
      </c>
    </row>
    <row r="163" spans="6:15" ht="15" hidden="1" customHeight="1" x14ac:dyDescent="0.25">
      <c r="F163" s="7"/>
      <c r="G163" s="7"/>
      <c r="H163" s="7"/>
      <c r="L163" s="1">
        <v>3112100200</v>
      </c>
      <c r="M163" s="1" t="s">
        <v>1036</v>
      </c>
      <c r="N163" s="1" t="s">
        <v>973</v>
      </c>
      <c r="O163" s="1">
        <v>23241</v>
      </c>
    </row>
    <row r="164" spans="6:15" ht="15" hidden="1" customHeight="1" x14ac:dyDescent="0.25">
      <c r="F164" s="7"/>
      <c r="G164" s="7"/>
      <c r="H164" s="7"/>
      <c r="L164" s="1">
        <v>3112100300</v>
      </c>
      <c r="M164" s="1" t="s">
        <v>1037</v>
      </c>
      <c r="N164" s="1" t="s">
        <v>980</v>
      </c>
      <c r="O164" s="1">
        <v>21714</v>
      </c>
    </row>
    <row r="165" spans="6:15" ht="15" hidden="1" customHeight="1" x14ac:dyDescent="0.25">
      <c r="F165" s="7"/>
      <c r="G165" s="7"/>
      <c r="H165" s="7"/>
      <c r="L165" s="1">
        <v>3112100400</v>
      </c>
      <c r="M165" s="1" t="s">
        <v>1038</v>
      </c>
      <c r="N165" s="1" t="s">
        <v>973</v>
      </c>
      <c r="O165" s="1">
        <v>5545</v>
      </c>
    </row>
    <row r="166" spans="6:15" ht="15" hidden="1" customHeight="1" x14ac:dyDescent="0.25">
      <c r="F166" s="7"/>
      <c r="G166" s="7"/>
      <c r="H166" s="7"/>
      <c r="L166" s="1">
        <v>3112100500</v>
      </c>
      <c r="M166" s="1" t="s">
        <v>1039</v>
      </c>
      <c r="N166" s="1" t="s">
        <v>980</v>
      </c>
      <c r="O166" s="1">
        <v>14648</v>
      </c>
    </row>
    <row r="167" spans="6:15" ht="15" hidden="1" customHeight="1" x14ac:dyDescent="0.25">
      <c r="F167" s="7"/>
      <c r="G167" s="7"/>
      <c r="H167" s="7"/>
      <c r="L167" s="1">
        <v>3112100600</v>
      </c>
      <c r="M167" s="1" t="s">
        <v>1040</v>
      </c>
      <c r="N167" s="1" t="s">
        <v>980</v>
      </c>
      <c r="O167" s="1">
        <v>57340</v>
      </c>
    </row>
    <row r="168" spans="6:15" ht="15" hidden="1" customHeight="1" x14ac:dyDescent="0.25">
      <c r="F168" s="7"/>
      <c r="G168" s="7"/>
      <c r="H168" s="7"/>
      <c r="L168" s="1">
        <v>3112100800</v>
      </c>
      <c r="M168" s="1" t="s">
        <v>1041</v>
      </c>
      <c r="N168" s="1" t="s">
        <v>1035</v>
      </c>
      <c r="O168" s="1">
        <v>72812</v>
      </c>
    </row>
    <row r="169" spans="6:15" ht="15" hidden="1" customHeight="1" x14ac:dyDescent="0.25">
      <c r="F169" s="7"/>
      <c r="G169" s="7"/>
      <c r="H169" s="7"/>
      <c r="L169" s="1">
        <v>3112101000</v>
      </c>
      <c r="M169" s="1" t="s">
        <v>1042</v>
      </c>
      <c r="N169" s="1" t="s">
        <v>973</v>
      </c>
      <c r="O169" s="1">
        <v>6655</v>
      </c>
    </row>
    <row r="170" spans="6:15" ht="15" hidden="1" customHeight="1" x14ac:dyDescent="0.25">
      <c r="F170" s="7"/>
      <c r="G170" s="7"/>
      <c r="H170" s="7"/>
      <c r="L170" s="1">
        <v>3112101100</v>
      </c>
      <c r="M170" s="1" t="s">
        <v>1043</v>
      </c>
      <c r="N170" s="1" t="s">
        <v>990</v>
      </c>
      <c r="O170" s="1">
        <v>5400</v>
      </c>
    </row>
    <row r="171" spans="6:15" ht="15" hidden="1" customHeight="1" x14ac:dyDescent="0.25">
      <c r="F171" s="7"/>
      <c r="G171" s="7"/>
      <c r="H171" s="7"/>
      <c r="L171" s="1">
        <v>3112101200</v>
      </c>
      <c r="M171" s="1" t="s">
        <v>1044</v>
      </c>
      <c r="N171" s="1" t="s">
        <v>1045</v>
      </c>
      <c r="O171" s="1">
        <v>4115</v>
      </c>
    </row>
    <row r="172" spans="6:15" ht="15" hidden="1" customHeight="1" x14ac:dyDescent="0.25">
      <c r="F172" s="7"/>
      <c r="G172" s="7"/>
      <c r="H172" s="7"/>
      <c r="L172" s="1">
        <v>3112101300</v>
      </c>
      <c r="M172" s="1" t="s">
        <v>1046</v>
      </c>
      <c r="N172" s="1" t="s">
        <v>1047</v>
      </c>
      <c r="O172" s="1">
        <v>57717</v>
      </c>
    </row>
    <row r="173" spans="6:15" ht="15" hidden="1" customHeight="1" x14ac:dyDescent="0.25">
      <c r="F173" s="7"/>
      <c r="G173" s="7"/>
      <c r="H173" s="7"/>
      <c r="L173" s="1">
        <v>3112101400</v>
      </c>
      <c r="M173" s="1" t="s">
        <v>1048</v>
      </c>
      <c r="N173" s="1" t="s">
        <v>973</v>
      </c>
      <c r="O173" s="1">
        <v>8276</v>
      </c>
    </row>
    <row r="174" spans="6:15" ht="15" hidden="1" customHeight="1" x14ac:dyDescent="0.25">
      <c r="F174" s="7"/>
      <c r="G174" s="7"/>
      <c r="H174" s="7"/>
      <c r="L174" s="1">
        <v>3112101500</v>
      </c>
      <c r="M174" s="1" t="s">
        <v>1049</v>
      </c>
      <c r="N174" s="1" t="s">
        <v>990</v>
      </c>
      <c r="O174" s="1">
        <v>57559</v>
      </c>
    </row>
    <row r="175" spans="6:15" ht="15" hidden="1" customHeight="1" x14ac:dyDescent="0.25">
      <c r="F175" s="7"/>
      <c r="G175" s="7"/>
      <c r="H175" s="7"/>
      <c r="L175" s="1">
        <v>3112101600</v>
      </c>
      <c r="M175" s="1" t="s">
        <v>1050</v>
      </c>
      <c r="N175" s="1" t="s">
        <v>1047</v>
      </c>
      <c r="O175" s="1">
        <v>38291</v>
      </c>
    </row>
    <row r="176" spans="6:15" ht="15" hidden="1" customHeight="1" x14ac:dyDescent="0.25">
      <c r="F176" s="7"/>
      <c r="G176" s="7"/>
      <c r="H176" s="7"/>
      <c r="L176" s="1">
        <v>3112101700</v>
      </c>
      <c r="M176" s="1" t="s">
        <v>1051</v>
      </c>
      <c r="N176" s="1" t="s">
        <v>1045</v>
      </c>
      <c r="O176" s="1">
        <v>12664</v>
      </c>
    </row>
    <row r="177" spans="6:15" ht="15" hidden="1" customHeight="1" x14ac:dyDescent="0.25">
      <c r="F177" s="7"/>
      <c r="G177" s="7"/>
      <c r="H177" s="7"/>
      <c r="L177" s="1">
        <v>3112101900</v>
      </c>
      <c r="M177" s="1" t="s">
        <v>1052</v>
      </c>
      <c r="N177" s="1" t="s">
        <v>999</v>
      </c>
      <c r="O177" s="1">
        <v>6820</v>
      </c>
    </row>
    <row r="178" spans="6:15" ht="15" hidden="1" customHeight="1" x14ac:dyDescent="0.25">
      <c r="F178" s="7"/>
      <c r="G178" s="7"/>
      <c r="H178" s="7"/>
      <c r="L178" s="1">
        <v>3112102000</v>
      </c>
      <c r="M178" s="1" t="s">
        <v>1053</v>
      </c>
      <c r="N178" s="1" t="s">
        <v>1045</v>
      </c>
      <c r="O178" s="1">
        <v>10029</v>
      </c>
    </row>
    <row r="179" spans="6:15" ht="15" hidden="1" customHeight="1" x14ac:dyDescent="0.25">
      <c r="F179" s="7"/>
      <c r="G179" s="7"/>
      <c r="H179" s="7"/>
      <c r="L179" s="1">
        <v>3112111700</v>
      </c>
      <c r="M179" s="1" t="s">
        <v>1054</v>
      </c>
      <c r="N179" s="1" t="s">
        <v>1035</v>
      </c>
      <c r="O179" s="1">
        <v>4152</v>
      </c>
    </row>
    <row r="180" spans="6:15" ht="15" hidden="1" customHeight="1" x14ac:dyDescent="0.25">
      <c r="F180" s="7"/>
      <c r="G180" s="7"/>
      <c r="H180" s="7"/>
      <c r="L180" s="1">
        <v>3112102100</v>
      </c>
      <c r="M180" s="1" t="s">
        <v>1055</v>
      </c>
      <c r="N180" s="1" t="s">
        <v>1030</v>
      </c>
      <c r="O180" s="1">
        <v>21475</v>
      </c>
    </row>
    <row r="181" spans="6:15" ht="15" hidden="1" customHeight="1" x14ac:dyDescent="0.25">
      <c r="F181" s="7"/>
      <c r="G181" s="7"/>
      <c r="H181" s="7"/>
      <c r="L181" s="1">
        <v>3112103000</v>
      </c>
      <c r="M181" s="1" t="s">
        <v>1056</v>
      </c>
      <c r="N181" s="1" t="s">
        <v>1006</v>
      </c>
      <c r="O181" s="1">
        <v>48839</v>
      </c>
    </row>
    <row r="182" spans="6:15" ht="15" hidden="1" customHeight="1" x14ac:dyDescent="0.25">
      <c r="F182" s="7"/>
      <c r="G182" s="7"/>
      <c r="H182" s="7"/>
      <c r="L182" s="1">
        <v>3112103100</v>
      </c>
      <c r="M182" s="1" t="s">
        <v>1057</v>
      </c>
      <c r="N182" s="1" t="s">
        <v>999</v>
      </c>
      <c r="O182" s="1">
        <v>3771</v>
      </c>
    </row>
    <row r="183" spans="6:15" ht="15" hidden="1" customHeight="1" x14ac:dyDescent="0.25">
      <c r="F183" s="7"/>
      <c r="G183" s="7"/>
      <c r="H183" s="7"/>
      <c r="L183" s="1">
        <v>3112103200</v>
      </c>
      <c r="M183" s="1" t="s">
        <v>1058</v>
      </c>
      <c r="N183" s="1" t="s">
        <v>990</v>
      </c>
      <c r="O183" s="1">
        <v>5814</v>
      </c>
    </row>
    <row r="184" spans="6:15" ht="15" hidden="1" customHeight="1" x14ac:dyDescent="0.25">
      <c r="F184" s="7"/>
      <c r="G184" s="7"/>
      <c r="H184" s="7"/>
      <c r="L184" s="1">
        <v>3112102200</v>
      </c>
      <c r="M184" s="1" t="s">
        <v>1059</v>
      </c>
      <c r="N184" s="1" t="s">
        <v>1030</v>
      </c>
      <c r="O184" s="1">
        <v>39020</v>
      </c>
    </row>
    <row r="185" spans="6:15" ht="15" hidden="1" customHeight="1" x14ac:dyDescent="0.25">
      <c r="F185" s="7"/>
      <c r="G185" s="7"/>
      <c r="H185" s="7"/>
      <c r="L185" s="1">
        <v>3112102400</v>
      </c>
      <c r="M185" s="1" t="s">
        <v>1060</v>
      </c>
      <c r="N185" s="1" t="s">
        <v>973</v>
      </c>
      <c r="O185" s="1">
        <v>26174</v>
      </c>
    </row>
    <row r="186" spans="6:15" ht="15" hidden="1" customHeight="1" x14ac:dyDescent="0.25">
      <c r="F186" s="7"/>
      <c r="G186" s="7"/>
      <c r="H186" s="7"/>
      <c r="L186" s="1">
        <v>3112102500</v>
      </c>
      <c r="M186" s="1" t="s">
        <v>1061</v>
      </c>
      <c r="N186" s="1" t="s">
        <v>999</v>
      </c>
      <c r="O186" s="1">
        <v>18091</v>
      </c>
    </row>
    <row r="187" spans="6:15" ht="15" hidden="1" customHeight="1" x14ac:dyDescent="0.25">
      <c r="F187" s="7"/>
      <c r="G187" s="7"/>
      <c r="H187" s="7"/>
      <c r="L187" s="1">
        <v>3112102600</v>
      </c>
      <c r="M187" s="1" t="s">
        <v>1062</v>
      </c>
      <c r="N187" s="1" t="s">
        <v>1006</v>
      </c>
      <c r="O187" s="1">
        <v>5933</v>
      </c>
    </row>
    <row r="188" spans="6:15" ht="15" hidden="1" customHeight="1" x14ac:dyDescent="0.25">
      <c r="F188" s="7"/>
      <c r="G188" s="7"/>
      <c r="H188" s="7"/>
      <c r="L188" s="1">
        <v>3112102700</v>
      </c>
      <c r="M188" s="1" t="s">
        <v>1063</v>
      </c>
      <c r="N188" s="1" t="s">
        <v>1030</v>
      </c>
      <c r="O188" s="1">
        <v>17322</v>
      </c>
    </row>
    <row r="189" spans="6:15" ht="15" hidden="1" customHeight="1" x14ac:dyDescent="0.25">
      <c r="F189" s="7"/>
      <c r="G189" s="7"/>
      <c r="H189" s="7"/>
      <c r="L189" s="1">
        <v>3112102800</v>
      </c>
      <c r="M189" s="1" t="s">
        <v>1064</v>
      </c>
      <c r="N189" s="1" t="s">
        <v>990</v>
      </c>
      <c r="O189" s="1">
        <v>2171</v>
      </c>
    </row>
    <row r="190" spans="6:15" ht="15" hidden="1" customHeight="1" x14ac:dyDescent="0.25">
      <c r="F190" s="7"/>
      <c r="G190" s="7"/>
      <c r="H190" s="7"/>
      <c r="L190" s="1">
        <v>3112102900</v>
      </c>
      <c r="M190" s="1" t="s">
        <v>1065</v>
      </c>
      <c r="N190" s="1" t="s">
        <v>977</v>
      </c>
      <c r="O190" s="1">
        <v>17795</v>
      </c>
    </row>
    <row r="191" spans="6:15" ht="15" hidden="1" customHeight="1" x14ac:dyDescent="0.25">
      <c r="F191" s="7"/>
      <c r="G191" s="7"/>
      <c r="H191" s="7"/>
      <c r="L191" s="1">
        <v>3112103300</v>
      </c>
      <c r="M191" s="1" t="s">
        <v>1066</v>
      </c>
      <c r="N191" s="1" t="s">
        <v>1047</v>
      </c>
      <c r="O191" s="1">
        <v>21132</v>
      </c>
    </row>
    <row r="192" spans="6:15" ht="15" hidden="1" customHeight="1" x14ac:dyDescent="0.25">
      <c r="F192" s="7"/>
      <c r="G192" s="7"/>
      <c r="H192" s="7"/>
      <c r="L192" s="1">
        <v>3112103400</v>
      </c>
      <c r="M192" s="1" t="s">
        <v>1067</v>
      </c>
      <c r="N192" s="1" t="s">
        <v>990</v>
      </c>
      <c r="O192" s="1">
        <v>2082</v>
      </c>
    </row>
    <row r="193" spans="6:15" ht="15" hidden="1" customHeight="1" x14ac:dyDescent="0.25">
      <c r="F193" s="7"/>
      <c r="G193" s="7"/>
      <c r="H193" s="7"/>
      <c r="L193" s="1">
        <v>3112100900</v>
      </c>
      <c r="M193" s="1" t="s">
        <v>1068</v>
      </c>
      <c r="N193" s="1" t="s">
        <v>980</v>
      </c>
      <c r="O193" s="1">
        <v>17545</v>
      </c>
    </row>
    <row r="194" spans="6:15" ht="15" hidden="1" customHeight="1" x14ac:dyDescent="0.25">
      <c r="F194" s="7"/>
      <c r="G194" s="7"/>
      <c r="H194" s="7"/>
      <c r="L194" s="1">
        <v>3112103700</v>
      </c>
      <c r="M194" s="1" t="s">
        <v>1069</v>
      </c>
      <c r="N194" s="1" t="s">
        <v>990</v>
      </c>
      <c r="O194" s="1">
        <v>23845</v>
      </c>
    </row>
    <row r="195" spans="6:15" ht="15" hidden="1" customHeight="1" x14ac:dyDescent="0.25">
      <c r="F195" s="7"/>
      <c r="G195" s="7"/>
      <c r="H195" s="7"/>
      <c r="L195" s="1">
        <v>3112105400</v>
      </c>
      <c r="M195" s="1" t="s">
        <v>1070</v>
      </c>
      <c r="N195" s="1" t="s">
        <v>990</v>
      </c>
      <c r="O195" s="1">
        <v>5499</v>
      </c>
    </row>
    <row r="196" spans="6:15" ht="15" hidden="1" customHeight="1" x14ac:dyDescent="0.25">
      <c r="F196" s="7"/>
      <c r="G196" s="7"/>
      <c r="H196" s="7"/>
      <c r="L196" s="1">
        <v>3112107000</v>
      </c>
      <c r="M196" s="1" t="s">
        <v>1071</v>
      </c>
      <c r="N196" s="1" t="s">
        <v>977</v>
      </c>
      <c r="O196" s="1">
        <v>138226</v>
      </c>
    </row>
    <row r="197" spans="6:15" ht="15" hidden="1" customHeight="1" x14ac:dyDescent="0.25">
      <c r="F197" s="7"/>
      <c r="G197" s="7"/>
      <c r="H197" s="7"/>
      <c r="L197" s="1">
        <v>3112103500</v>
      </c>
      <c r="M197" s="1" t="s">
        <v>1072</v>
      </c>
      <c r="N197" s="1" t="s">
        <v>1073</v>
      </c>
      <c r="O197" s="1">
        <v>51396</v>
      </c>
    </row>
    <row r="198" spans="6:15" ht="15" hidden="1" customHeight="1" x14ac:dyDescent="0.25">
      <c r="F198" s="7"/>
      <c r="G198" s="7"/>
      <c r="H198" s="7"/>
      <c r="L198" s="1">
        <v>3112103600</v>
      </c>
      <c r="M198" s="1" t="s">
        <v>1074</v>
      </c>
      <c r="N198" s="1" t="s">
        <v>980</v>
      </c>
      <c r="O198" s="1">
        <v>18632</v>
      </c>
    </row>
    <row r="199" spans="6:15" ht="15" hidden="1" customHeight="1" x14ac:dyDescent="0.25">
      <c r="F199" s="7"/>
      <c r="G199" s="7"/>
      <c r="H199" s="7"/>
      <c r="L199" s="1">
        <v>3112107900</v>
      </c>
      <c r="M199" s="1" t="s">
        <v>1075</v>
      </c>
      <c r="N199" s="1" t="s">
        <v>975</v>
      </c>
      <c r="O199" s="1">
        <v>14011</v>
      </c>
    </row>
    <row r="200" spans="6:15" ht="15" hidden="1" customHeight="1" x14ac:dyDescent="0.25">
      <c r="F200" s="7"/>
      <c r="G200" s="7"/>
      <c r="H200" s="7"/>
      <c r="L200" s="1">
        <v>3112103800</v>
      </c>
      <c r="M200" s="1" t="s">
        <v>1076</v>
      </c>
      <c r="N200" s="1" t="s">
        <v>1045</v>
      </c>
      <c r="O200" s="1">
        <v>4323</v>
      </c>
    </row>
    <row r="201" spans="6:15" ht="15" hidden="1" customHeight="1" x14ac:dyDescent="0.25">
      <c r="F201" s="7"/>
      <c r="G201" s="7"/>
      <c r="H201" s="7"/>
      <c r="L201" s="1">
        <v>3112103900</v>
      </c>
      <c r="M201" s="1" t="s">
        <v>1077</v>
      </c>
      <c r="N201" s="1" t="s">
        <v>977</v>
      </c>
      <c r="O201" s="1">
        <v>1495189</v>
      </c>
    </row>
    <row r="202" spans="6:15" ht="15" hidden="1" customHeight="1" x14ac:dyDescent="0.25">
      <c r="F202" s="7"/>
      <c r="G202" s="7"/>
      <c r="H202" s="7"/>
      <c r="L202" s="1">
        <v>3112104000</v>
      </c>
      <c r="M202" s="1" t="s">
        <v>1078</v>
      </c>
      <c r="N202" s="1" t="s">
        <v>980</v>
      </c>
      <c r="O202" s="1">
        <v>10284</v>
      </c>
    </row>
    <row r="203" spans="6:15" ht="15" hidden="1" customHeight="1" x14ac:dyDescent="0.25">
      <c r="F203" s="7"/>
      <c r="G203" s="7"/>
      <c r="H203" s="7"/>
      <c r="L203" s="1">
        <v>3112104100</v>
      </c>
      <c r="M203" s="1" t="s">
        <v>1079</v>
      </c>
      <c r="N203" s="1" t="s">
        <v>999</v>
      </c>
      <c r="O203" s="1">
        <v>6084</v>
      </c>
    </row>
    <row r="204" spans="6:15" ht="15" hidden="1" customHeight="1" x14ac:dyDescent="0.25">
      <c r="F204" s="7"/>
      <c r="G204" s="7"/>
      <c r="H204" s="7"/>
      <c r="L204" s="1">
        <v>3112104200</v>
      </c>
      <c r="M204" s="1" t="s">
        <v>1080</v>
      </c>
      <c r="N204" s="1" t="s">
        <v>999</v>
      </c>
      <c r="O204" s="1">
        <v>8781</v>
      </c>
    </row>
    <row r="205" spans="6:15" ht="15" hidden="1" customHeight="1" x14ac:dyDescent="0.25">
      <c r="F205" s="7"/>
      <c r="G205" s="7"/>
      <c r="H205" s="7"/>
      <c r="L205" s="1">
        <v>3112104400</v>
      </c>
      <c r="M205" s="1" t="s">
        <v>1081</v>
      </c>
      <c r="N205" s="1" t="s">
        <v>977</v>
      </c>
      <c r="O205" s="1">
        <v>41060</v>
      </c>
    </row>
    <row r="206" spans="6:15" ht="15" hidden="1" customHeight="1" x14ac:dyDescent="0.25">
      <c r="F206" s="7"/>
      <c r="G206" s="7"/>
      <c r="H206" s="7"/>
      <c r="L206" s="1">
        <v>3112104500</v>
      </c>
      <c r="M206" s="1" t="s">
        <v>1082</v>
      </c>
      <c r="N206" s="1" t="s">
        <v>977</v>
      </c>
      <c r="O206" s="1">
        <v>19005</v>
      </c>
    </row>
    <row r="207" spans="6:15" ht="15" hidden="1" customHeight="1" x14ac:dyDescent="0.25">
      <c r="F207" s="7"/>
      <c r="G207" s="7"/>
      <c r="H207" s="7"/>
      <c r="L207" s="1">
        <v>3112104600</v>
      </c>
      <c r="M207" s="1" t="s">
        <v>1083</v>
      </c>
      <c r="N207" s="1" t="s">
        <v>1035</v>
      </c>
      <c r="O207" s="1">
        <v>31948</v>
      </c>
    </row>
    <row r="208" spans="6:15" ht="15" hidden="1" customHeight="1" x14ac:dyDescent="0.25">
      <c r="F208" s="7"/>
      <c r="G208" s="7"/>
      <c r="H208" s="7"/>
      <c r="L208" s="1">
        <v>3112104700</v>
      </c>
      <c r="M208" s="1" t="s">
        <v>1084</v>
      </c>
      <c r="N208" s="1" t="s">
        <v>1047</v>
      </c>
      <c r="O208" s="1">
        <v>22881</v>
      </c>
    </row>
    <row r="209" spans="6:15" ht="15" hidden="1" customHeight="1" x14ac:dyDescent="0.25">
      <c r="F209" s="7"/>
      <c r="G209" s="7"/>
      <c r="H209" s="7"/>
      <c r="L209" s="1">
        <v>3112104800</v>
      </c>
      <c r="M209" s="1" t="s">
        <v>1085</v>
      </c>
      <c r="N209" s="1" t="s">
        <v>1035</v>
      </c>
      <c r="O209" s="1">
        <v>18634</v>
      </c>
    </row>
    <row r="210" spans="6:15" ht="15" hidden="1" customHeight="1" x14ac:dyDescent="0.25">
      <c r="F210" s="7"/>
      <c r="G210" s="7"/>
      <c r="H210" s="7"/>
      <c r="L210" s="1">
        <v>3112104900</v>
      </c>
      <c r="M210" s="1" t="s">
        <v>1086</v>
      </c>
      <c r="N210" s="1" t="s">
        <v>975</v>
      </c>
      <c r="O210" s="1">
        <v>9545</v>
      </c>
    </row>
    <row r="211" spans="6:15" ht="15" hidden="1" customHeight="1" x14ac:dyDescent="0.25">
      <c r="F211" s="7"/>
      <c r="G211" s="7"/>
      <c r="H211" s="7"/>
      <c r="L211" s="1">
        <v>3112105000</v>
      </c>
      <c r="M211" s="1" t="s">
        <v>1087</v>
      </c>
      <c r="N211" s="1" t="s">
        <v>1006</v>
      </c>
      <c r="O211" s="1">
        <v>42164</v>
      </c>
    </row>
    <row r="212" spans="6:15" ht="15" hidden="1" customHeight="1" x14ac:dyDescent="0.25">
      <c r="F212" s="7"/>
      <c r="G212" s="7"/>
      <c r="H212" s="7"/>
      <c r="L212" s="1">
        <v>3112105100</v>
      </c>
      <c r="M212" s="1" t="s">
        <v>1088</v>
      </c>
      <c r="N212" s="1" t="s">
        <v>977</v>
      </c>
      <c r="O212" s="1">
        <v>13218</v>
      </c>
    </row>
    <row r="213" spans="6:15" ht="15" hidden="1" customHeight="1" x14ac:dyDescent="0.25">
      <c r="F213" s="7"/>
      <c r="G213" s="7"/>
      <c r="H213" s="7"/>
      <c r="L213" s="1">
        <v>3112105200</v>
      </c>
      <c r="M213" s="1" t="s">
        <v>1089</v>
      </c>
      <c r="N213" s="1" t="s">
        <v>990</v>
      </c>
      <c r="O213" s="1">
        <v>5515</v>
      </c>
    </row>
    <row r="214" spans="6:15" ht="15" hidden="1" customHeight="1" x14ac:dyDescent="0.25">
      <c r="F214" s="7"/>
      <c r="G214" s="7"/>
      <c r="H214" s="7"/>
      <c r="L214" s="1">
        <v>3112101800</v>
      </c>
      <c r="M214" s="1" t="s">
        <v>1090</v>
      </c>
      <c r="N214" s="1" t="s">
        <v>1047</v>
      </c>
      <c r="O214" s="1">
        <v>64269</v>
      </c>
    </row>
    <row r="215" spans="6:15" ht="15" hidden="1" customHeight="1" x14ac:dyDescent="0.25">
      <c r="F215" s="7"/>
      <c r="G215" s="7"/>
      <c r="H215" s="7"/>
      <c r="L215" s="1">
        <v>3112104300</v>
      </c>
      <c r="M215" s="1" t="s">
        <v>1091</v>
      </c>
      <c r="N215" s="1" t="s">
        <v>1030</v>
      </c>
      <c r="O215" s="1">
        <v>23428</v>
      </c>
    </row>
    <row r="216" spans="6:15" ht="15" hidden="1" customHeight="1" x14ac:dyDescent="0.25">
      <c r="F216" s="7"/>
      <c r="G216" s="7"/>
      <c r="H216" s="7"/>
      <c r="L216" s="1">
        <v>3112105700</v>
      </c>
      <c r="M216" s="1" t="s">
        <v>1092</v>
      </c>
      <c r="N216" s="1" t="s">
        <v>1006</v>
      </c>
      <c r="O216" s="1">
        <v>3755</v>
      </c>
    </row>
    <row r="217" spans="6:15" ht="15" hidden="1" customHeight="1" x14ac:dyDescent="0.25">
      <c r="F217" s="7"/>
      <c r="G217" s="7"/>
      <c r="H217" s="7"/>
      <c r="L217" s="1">
        <v>3112105300</v>
      </c>
      <c r="M217" s="1" t="s">
        <v>1093</v>
      </c>
      <c r="N217" s="1" t="s">
        <v>1073</v>
      </c>
      <c r="O217" s="1">
        <v>153817</v>
      </c>
    </row>
    <row r="218" spans="6:15" ht="15" hidden="1" customHeight="1" x14ac:dyDescent="0.25">
      <c r="F218" s="7"/>
      <c r="G218" s="7"/>
      <c r="H218" s="7"/>
      <c r="L218" s="1">
        <v>3112105500</v>
      </c>
      <c r="M218" s="1" t="s">
        <v>1094</v>
      </c>
      <c r="N218" s="1" t="s">
        <v>980</v>
      </c>
      <c r="O218" s="1">
        <v>21321</v>
      </c>
    </row>
    <row r="219" spans="6:15" ht="15" hidden="1" customHeight="1" x14ac:dyDescent="0.25">
      <c r="F219" s="7"/>
      <c r="G219" s="7"/>
      <c r="H219" s="7"/>
      <c r="L219" s="1">
        <v>3112105800</v>
      </c>
      <c r="M219" s="1" t="s">
        <v>1095</v>
      </c>
      <c r="N219" s="1" t="s">
        <v>1045</v>
      </c>
      <c r="O219" s="1">
        <v>14245</v>
      </c>
    </row>
    <row r="220" spans="6:15" ht="15" hidden="1" customHeight="1" x14ac:dyDescent="0.25">
      <c r="F220" s="7"/>
      <c r="G220" s="7"/>
      <c r="H220" s="7"/>
      <c r="L220" s="1">
        <v>3112105900</v>
      </c>
      <c r="M220" s="1" t="s">
        <v>1096</v>
      </c>
      <c r="N220" s="1" t="s">
        <v>1006</v>
      </c>
      <c r="O220" s="1">
        <v>13225</v>
      </c>
    </row>
    <row r="221" spans="6:15" ht="15" hidden="1" customHeight="1" x14ac:dyDescent="0.25">
      <c r="F221" s="7"/>
      <c r="G221" s="7"/>
      <c r="H221" s="7"/>
      <c r="L221" s="1">
        <v>3112106000</v>
      </c>
      <c r="M221" s="1" t="s">
        <v>1097</v>
      </c>
      <c r="N221" s="1" t="s">
        <v>1035</v>
      </c>
      <c r="O221" s="1">
        <v>6034</v>
      </c>
    </row>
    <row r="222" spans="6:15" ht="15" hidden="1" customHeight="1" x14ac:dyDescent="0.25">
      <c r="F222" s="7"/>
      <c r="G222" s="7"/>
      <c r="H222" s="7"/>
      <c r="L222" s="1">
        <v>3112106100</v>
      </c>
      <c r="M222" s="1" t="s">
        <v>1098</v>
      </c>
      <c r="N222" s="1" t="s">
        <v>999</v>
      </c>
      <c r="O222" s="1">
        <v>18084</v>
      </c>
    </row>
    <row r="223" spans="6:15" ht="15" hidden="1" customHeight="1" x14ac:dyDescent="0.25">
      <c r="F223" s="7"/>
      <c r="G223" s="7"/>
      <c r="H223" s="7"/>
      <c r="L223" s="1">
        <v>3112106200</v>
      </c>
      <c r="M223" s="1" t="s">
        <v>1099</v>
      </c>
      <c r="N223" s="1" t="s">
        <v>1045</v>
      </c>
      <c r="O223" s="1">
        <v>3574</v>
      </c>
    </row>
    <row r="224" spans="6:15" ht="15" hidden="1" customHeight="1" x14ac:dyDescent="0.25">
      <c r="F224" s="7"/>
      <c r="G224" s="7"/>
      <c r="H224" s="7"/>
      <c r="L224" s="1">
        <v>3112106300</v>
      </c>
      <c r="M224" s="1" t="s">
        <v>1100</v>
      </c>
      <c r="N224" s="1" t="s">
        <v>1047</v>
      </c>
      <c r="O224" s="1">
        <v>92967</v>
      </c>
    </row>
    <row r="225" spans="6:15" ht="15" hidden="1" customHeight="1" x14ac:dyDescent="0.25">
      <c r="F225" s="7"/>
      <c r="G225" s="7"/>
      <c r="H225" s="7"/>
      <c r="L225" s="1">
        <v>3112106400</v>
      </c>
      <c r="M225" s="1" t="s">
        <v>1101</v>
      </c>
      <c r="N225" s="1" t="s">
        <v>1073</v>
      </c>
      <c r="O225" s="1">
        <v>30097</v>
      </c>
    </row>
    <row r="226" spans="6:15" ht="15" hidden="1" customHeight="1" x14ac:dyDescent="0.25">
      <c r="F226" s="7"/>
      <c r="G226" s="7"/>
      <c r="H226" s="7"/>
      <c r="L226" s="1">
        <v>3112106500</v>
      </c>
      <c r="M226" s="1" t="s">
        <v>1102</v>
      </c>
      <c r="N226" s="1" t="s">
        <v>1103</v>
      </c>
      <c r="O226" s="1">
        <v>12119</v>
      </c>
    </row>
    <row r="227" spans="6:15" ht="15" hidden="1" customHeight="1" x14ac:dyDescent="0.25">
      <c r="F227" s="7"/>
      <c r="G227" s="7"/>
      <c r="H227" s="7"/>
      <c r="L227" s="1">
        <v>3112106600</v>
      </c>
      <c r="M227" s="1" t="s">
        <v>1104</v>
      </c>
      <c r="N227" s="1" t="s">
        <v>1047</v>
      </c>
      <c r="O227" s="1">
        <v>48408</v>
      </c>
    </row>
    <row r="228" spans="6:15" ht="15" hidden="1" customHeight="1" x14ac:dyDescent="0.25">
      <c r="F228" s="7"/>
      <c r="G228" s="7"/>
      <c r="H228" s="7"/>
      <c r="L228" s="1">
        <v>3112106700</v>
      </c>
      <c r="M228" s="1" t="s">
        <v>1105</v>
      </c>
      <c r="N228" s="1" t="s">
        <v>1045</v>
      </c>
      <c r="O228" s="1">
        <v>255681</v>
      </c>
    </row>
    <row r="229" spans="6:15" ht="15" hidden="1" customHeight="1" x14ac:dyDescent="0.25">
      <c r="F229" s="7"/>
      <c r="G229" s="7"/>
      <c r="H229" s="7"/>
      <c r="L229" s="1">
        <v>3112106900</v>
      </c>
      <c r="M229" s="1" t="s">
        <v>1106</v>
      </c>
      <c r="N229" s="1" t="s">
        <v>1006</v>
      </c>
      <c r="O229" s="1">
        <v>8691</v>
      </c>
    </row>
    <row r="230" spans="6:15" ht="15" hidden="1" customHeight="1" x14ac:dyDescent="0.25">
      <c r="F230" s="7"/>
      <c r="G230" s="7"/>
      <c r="H230" s="7"/>
      <c r="L230" s="1">
        <v>3112107100</v>
      </c>
      <c r="M230" s="1" t="s">
        <v>1107</v>
      </c>
      <c r="N230" s="1" t="s">
        <v>977</v>
      </c>
      <c r="O230" s="1">
        <v>3176</v>
      </c>
    </row>
    <row r="231" spans="6:15" ht="15" hidden="1" customHeight="1" x14ac:dyDescent="0.25">
      <c r="F231" s="7"/>
      <c r="G231" s="7"/>
      <c r="H231" s="7"/>
      <c r="L231" s="1">
        <v>3112107200</v>
      </c>
      <c r="M231" s="1" t="s">
        <v>1108</v>
      </c>
      <c r="N231" s="1" t="s">
        <v>1073</v>
      </c>
      <c r="O231" s="1">
        <v>6647</v>
      </c>
    </row>
    <row r="232" spans="6:15" ht="15" hidden="1" customHeight="1" x14ac:dyDescent="0.25">
      <c r="F232" s="7"/>
      <c r="G232" s="7"/>
      <c r="H232" s="7"/>
      <c r="L232" s="1">
        <v>3112111300</v>
      </c>
      <c r="M232" s="1" t="s">
        <v>1109</v>
      </c>
      <c r="N232" s="1" t="s">
        <v>975</v>
      </c>
      <c r="O232" s="1">
        <v>15310</v>
      </c>
    </row>
    <row r="233" spans="6:15" ht="15" hidden="1" customHeight="1" x14ac:dyDescent="0.25">
      <c r="F233" s="7"/>
      <c r="G233" s="7"/>
      <c r="H233" s="7"/>
      <c r="L233" s="1">
        <v>3112112500</v>
      </c>
      <c r="M233" s="1" t="s">
        <v>1110</v>
      </c>
      <c r="N233" s="1" t="s">
        <v>1035</v>
      </c>
      <c r="O233" s="1">
        <v>17626</v>
      </c>
    </row>
    <row r="234" spans="6:15" ht="15" hidden="1" customHeight="1" x14ac:dyDescent="0.25">
      <c r="F234" s="7"/>
      <c r="G234" s="7"/>
      <c r="H234" s="7"/>
      <c r="L234" s="1">
        <v>3112107300</v>
      </c>
      <c r="M234" s="1" t="s">
        <v>1111</v>
      </c>
      <c r="N234" s="1" t="s">
        <v>1073</v>
      </c>
      <c r="O234" s="1">
        <v>65219</v>
      </c>
    </row>
    <row r="235" spans="6:15" ht="15" hidden="1" customHeight="1" x14ac:dyDescent="0.25">
      <c r="F235" s="7"/>
      <c r="G235" s="7"/>
      <c r="H235" s="7"/>
      <c r="L235" s="1">
        <v>3112100700</v>
      </c>
      <c r="M235" s="1" t="s">
        <v>1112</v>
      </c>
      <c r="N235" s="1" t="s">
        <v>980</v>
      </c>
      <c r="O235" s="1">
        <v>8896</v>
      </c>
    </row>
    <row r="236" spans="6:15" ht="15" hidden="1" customHeight="1" x14ac:dyDescent="0.25">
      <c r="F236" s="7"/>
      <c r="G236" s="7"/>
      <c r="H236" s="7"/>
      <c r="L236" s="1">
        <v>3112107400</v>
      </c>
      <c r="M236" s="1" t="s">
        <v>1113</v>
      </c>
      <c r="N236" s="1" t="s">
        <v>1035</v>
      </c>
      <c r="O236" s="1">
        <v>15454</v>
      </c>
    </row>
    <row r="237" spans="6:15" ht="15" hidden="1" customHeight="1" x14ac:dyDescent="0.25">
      <c r="F237" s="7"/>
      <c r="G237" s="7"/>
      <c r="H237" s="7"/>
      <c r="L237" s="1">
        <v>3112107500</v>
      </c>
      <c r="M237" s="1" t="s">
        <v>1114</v>
      </c>
      <c r="N237" s="1" t="s">
        <v>980</v>
      </c>
      <c r="O237" s="1">
        <v>3762</v>
      </c>
    </row>
    <row r="238" spans="6:15" ht="15" hidden="1" customHeight="1" x14ac:dyDescent="0.25">
      <c r="F238" s="7"/>
      <c r="G238" s="7"/>
      <c r="H238" s="7"/>
      <c r="L238" s="1">
        <v>3112107600</v>
      </c>
      <c r="M238" s="1" t="s">
        <v>1115</v>
      </c>
      <c r="N238" s="1" t="s">
        <v>999</v>
      </c>
      <c r="O238" s="1">
        <v>3405</v>
      </c>
    </row>
    <row r="239" spans="6:15" ht="15" hidden="1" customHeight="1" x14ac:dyDescent="0.25">
      <c r="F239" s="7"/>
      <c r="G239" s="7"/>
      <c r="H239" s="7"/>
      <c r="L239" s="1">
        <v>3112107700</v>
      </c>
      <c r="M239" s="1" t="s">
        <v>1116</v>
      </c>
      <c r="N239" s="1" t="s">
        <v>973</v>
      </c>
      <c r="O239" s="1">
        <v>26306</v>
      </c>
    </row>
    <row r="240" spans="6:15" ht="15" hidden="1" customHeight="1" x14ac:dyDescent="0.25">
      <c r="F240" s="7"/>
      <c r="G240" s="7"/>
      <c r="H240" s="7"/>
      <c r="L240" s="1">
        <v>3112107800</v>
      </c>
      <c r="M240" s="1" t="s">
        <v>1117</v>
      </c>
      <c r="N240" s="1" t="s">
        <v>1035</v>
      </c>
      <c r="O240" s="1">
        <v>31166</v>
      </c>
    </row>
    <row r="241" spans="6:15" ht="15" hidden="1" customHeight="1" x14ac:dyDescent="0.25">
      <c r="F241" s="7"/>
      <c r="G241" s="7"/>
      <c r="H241" s="7"/>
      <c r="L241" s="1">
        <v>3112109800</v>
      </c>
      <c r="M241" s="1" t="s">
        <v>1118</v>
      </c>
      <c r="N241" s="1" t="s">
        <v>977</v>
      </c>
      <c r="O241" s="1">
        <v>608114</v>
      </c>
    </row>
    <row r="242" spans="6:15" ht="15" hidden="1" customHeight="1" x14ac:dyDescent="0.25">
      <c r="F242" s="7"/>
      <c r="G242" s="7"/>
      <c r="H242" s="7"/>
      <c r="L242" s="1">
        <v>3112108000</v>
      </c>
      <c r="M242" s="1" t="s">
        <v>1119</v>
      </c>
      <c r="N242" s="1" t="s">
        <v>1045</v>
      </c>
      <c r="O242" s="1">
        <v>5755</v>
      </c>
    </row>
    <row r="243" spans="6:15" ht="15" hidden="1" customHeight="1" x14ac:dyDescent="0.25">
      <c r="F243" s="7"/>
      <c r="G243" s="7"/>
      <c r="H243" s="7"/>
      <c r="L243" s="1">
        <v>3112108100</v>
      </c>
      <c r="M243" s="1" t="s">
        <v>1120</v>
      </c>
      <c r="N243" s="1" t="s">
        <v>999</v>
      </c>
      <c r="O243" s="1">
        <v>3726</v>
      </c>
    </row>
    <row r="244" spans="6:15" ht="15" hidden="1" customHeight="1" x14ac:dyDescent="0.25">
      <c r="F244" s="7"/>
      <c r="G244" s="7"/>
      <c r="H244" s="7"/>
      <c r="L244" s="1">
        <v>3112105600</v>
      </c>
      <c r="M244" s="1" t="s">
        <v>1121</v>
      </c>
      <c r="N244" s="1" t="s">
        <v>1006</v>
      </c>
      <c r="O244" s="1">
        <v>2517</v>
      </c>
    </row>
    <row r="245" spans="6:15" ht="15" hidden="1" customHeight="1" x14ac:dyDescent="0.25">
      <c r="F245" s="7"/>
      <c r="G245" s="7"/>
      <c r="H245" s="7"/>
      <c r="L245" s="1">
        <v>3112108200</v>
      </c>
      <c r="M245" s="1" t="s">
        <v>1122</v>
      </c>
      <c r="N245" s="1" t="s">
        <v>973</v>
      </c>
      <c r="O245" s="1">
        <v>34829</v>
      </c>
    </row>
    <row r="246" spans="6:15" ht="15" hidden="1" customHeight="1" x14ac:dyDescent="0.25">
      <c r="F246" s="7"/>
      <c r="G246" s="7"/>
      <c r="H246" s="7"/>
      <c r="L246" s="1">
        <v>3112108300</v>
      </c>
      <c r="M246" s="1" t="s">
        <v>1123</v>
      </c>
      <c r="N246" s="1" t="s">
        <v>980</v>
      </c>
      <c r="O246" s="1">
        <v>69031</v>
      </c>
    </row>
    <row r="247" spans="6:15" ht="15" hidden="1" customHeight="1" x14ac:dyDescent="0.25">
      <c r="F247" s="7"/>
      <c r="G247" s="7"/>
      <c r="H247" s="7"/>
      <c r="L247" s="1">
        <v>3112108400</v>
      </c>
      <c r="M247" s="1" t="s">
        <v>1124</v>
      </c>
      <c r="N247" s="1" t="s">
        <v>1045</v>
      </c>
      <c r="O247" s="1">
        <v>14410</v>
      </c>
    </row>
    <row r="248" spans="6:15" ht="15" hidden="1" customHeight="1" x14ac:dyDescent="0.25">
      <c r="F248" s="7"/>
      <c r="G248" s="7"/>
      <c r="H248" s="7"/>
      <c r="L248" s="1">
        <v>3112108500</v>
      </c>
      <c r="M248" s="1" t="s">
        <v>1125</v>
      </c>
      <c r="N248" s="1" t="s">
        <v>975</v>
      </c>
      <c r="O248" s="1">
        <v>37986</v>
      </c>
    </row>
    <row r="249" spans="6:15" ht="15" hidden="1" customHeight="1" x14ac:dyDescent="0.25">
      <c r="F249" s="7"/>
      <c r="G249" s="7"/>
      <c r="H249" s="7"/>
      <c r="L249" s="1">
        <v>3112108600</v>
      </c>
      <c r="M249" s="1" t="s">
        <v>1126</v>
      </c>
      <c r="N249" s="1" t="s">
        <v>973</v>
      </c>
      <c r="O249" s="1">
        <v>18096</v>
      </c>
    </row>
    <row r="250" spans="6:15" ht="15" hidden="1" customHeight="1" x14ac:dyDescent="0.25">
      <c r="F250" s="7"/>
      <c r="G250" s="7"/>
      <c r="H250" s="7"/>
      <c r="L250" s="1">
        <v>3112108700</v>
      </c>
      <c r="M250" s="1" t="s">
        <v>1127</v>
      </c>
      <c r="N250" s="1" t="s">
        <v>975</v>
      </c>
      <c r="O250" s="1">
        <v>16847</v>
      </c>
    </row>
    <row r="251" spans="6:15" ht="15" hidden="1" customHeight="1" x14ac:dyDescent="0.25">
      <c r="F251" s="7"/>
      <c r="G251" s="7"/>
      <c r="H251" s="7"/>
      <c r="L251" s="1">
        <v>3112108900</v>
      </c>
      <c r="M251" s="1" t="s">
        <v>1128</v>
      </c>
      <c r="N251" s="1" t="s">
        <v>973</v>
      </c>
      <c r="O251" s="1">
        <v>3511</v>
      </c>
    </row>
    <row r="252" spans="6:15" ht="15" hidden="1" customHeight="1" x14ac:dyDescent="0.25">
      <c r="F252" s="7"/>
      <c r="G252" s="7"/>
      <c r="H252" s="7"/>
      <c r="L252" s="1">
        <v>3112108800</v>
      </c>
      <c r="M252" s="1" t="s">
        <v>1129</v>
      </c>
      <c r="N252" s="1" t="s">
        <v>990</v>
      </c>
      <c r="O252" s="1">
        <v>16573</v>
      </c>
    </row>
    <row r="253" spans="6:15" ht="15" hidden="1" customHeight="1" x14ac:dyDescent="0.25">
      <c r="F253" s="7"/>
      <c r="G253" s="7"/>
      <c r="H253" s="7"/>
      <c r="L253" s="1">
        <v>3112109000</v>
      </c>
      <c r="M253" s="1" t="s">
        <v>1130</v>
      </c>
      <c r="N253" s="1" t="s">
        <v>990</v>
      </c>
      <c r="O253" s="1">
        <v>7051</v>
      </c>
    </row>
    <row r="254" spans="6:15" ht="15" hidden="1" customHeight="1" x14ac:dyDescent="0.25">
      <c r="F254" s="7"/>
      <c r="G254" s="7"/>
      <c r="H254" s="7"/>
      <c r="L254" s="1">
        <v>3112109100</v>
      </c>
      <c r="M254" s="1" t="s">
        <v>1131</v>
      </c>
      <c r="N254" s="1" t="s">
        <v>1073</v>
      </c>
      <c r="O254" s="1">
        <v>40105</v>
      </c>
    </row>
    <row r="255" spans="6:15" ht="15" hidden="1" customHeight="1" x14ac:dyDescent="0.25">
      <c r="F255" s="7"/>
      <c r="G255" s="7"/>
      <c r="H255" s="7"/>
      <c r="L255" s="1">
        <v>3112109200</v>
      </c>
      <c r="M255" s="1" t="s">
        <v>1132</v>
      </c>
      <c r="N255" s="1" t="s">
        <v>973</v>
      </c>
      <c r="O255" s="1">
        <v>10837</v>
      </c>
    </row>
    <row r="256" spans="6:15" ht="15" hidden="1" customHeight="1" x14ac:dyDescent="0.25">
      <c r="F256" s="7"/>
      <c r="G256" s="7"/>
      <c r="H256" s="7"/>
      <c r="L256" s="1">
        <v>3112109300</v>
      </c>
      <c r="M256" s="1" t="s">
        <v>1133</v>
      </c>
      <c r="N256" s="1" t="s">
        <v>1035</v>
      </c>
      <c r="O256" s="1">
        <v>136123</v>
      </c>
    </row>
    <row r="257" spans="6:15" ht="15" hidden="1" customHeight="1" x14ac:dyDescent="0.25">
      <c r="F257" s="7"/>
      <c r="G257" s="7"/>
      <c r="H257" s="7"/>
      <c r="L257" s="1">
        <v>3112109400</v>
      </c>
      <c r="M257" s="1" t="s">
        <v>1134</v>
      </c>
      <c r="N257" s="1" t="s">
        <v>1135</v>
      </c>
      <c r="O257" s="1">
        <v>40697</v>
      </c>
    </row>
    <row r="258" spans="6:15" ht="15" hidden="1" customHeight="1" x14ac:dyDescent="0.25">
      <c r="F258" s="7"/>
      <c r="G258" s="7"/>
      <c r="H258" s="7"/>
      <c r="L258" s="1">
        <v>3112109500</v>
      </c>
      <c r="M258" s="1" t="s">
        <v>1136</v>
      </c>
      <c r="N258" s="1" t="s">
        <v>980</v>
      </c>
      <c r="O258" s="1">
        <v>9088</v>
      </c>
    </row>
    <row r="259" spans="6:15" ht="15" hidden="1" customHeight="1" x14ac:dyDescent="0.25">
      <c r="F259" s="7"/>
      <c r="G259" s="7"/>
      <c r="H259" s="7"/>
      <c r="L259" s="1">
        <v>3112109600</v>
      </c>
      <c r="M259" s="1" t="s">
        <v>1137</v>
      </c>
      <c r="N259" s="1" t="s">
        <v>1006</v>
      </c>
      <c r="O259" s="1">
        <v>20857</v>
      </c>
    </row>
    <row r="260" spans="6:15" ht="15" hidden="1" customHeight="1" x14ac:dyDescent="0.25">
      <c r="F260" s="7"/>
      <c r="G260" s="7"/>
      <c r="H260" s="7"/>
      <c r="L260" s="1">
        <v>3112109700</v>
      </c>
      <c r="M260" s="1" t="s">
        <v>1138</v>
      </c>
      <c r="N260" s="1" t="s">
        <v>977</v>
      </c>
      <c r="O260" s="1">
        <v>416626</v>
      </c>
    </row>
    <row r="261" spans="6:15" ht="15" hidden="1" customHeight="1" x14ac:dyDescent="0.25">
      <c r="F261" s="7"/>
      <c r="G261" s="7"/>
      <c r="H261" s="7"/>
      <c r="L261" s="1">
        <v>3112109900</v>
      </c>
      <c r="M261" s="1" t="s">
        <v>1139</v>
      </c>
      <c r="N261" s="1" t="s">
        <v>975</v>
      </c>
      <c r="O261" s="1">
        <v>9591</v>
      </c>
    </row>
    <row r="262" spans="6:15" ht="15" hidden="1" customHeight="1" x14ac:dyDescent="0.25">
      <c r="F262" s="7"/>
      <c r="G262" s="7"/>
      <c r="H262" s="7"/>
      <c r="L262" s="1">
        <v>3112110000</v>
      </c>
      <c r="M262" s="1" t="s">
        <v>1140</v>
      </c>
      <c r="N262" s="1" t="s">
        <v>1030</v>
      </c>
      <c r="O262" s="1">
        <v>35050</v>
      </c>
    </row>
    <row r="263" spans="6:15" ht="15" hidden="1" customHeight="1" x14ac:dyDescent="0.25">
      <c r="F263" s="7"/>
      <c r="G263" s="7"/>
      <c r="H263" s="7"/>
      <c r="L263" s="1">
        <v>3112110100</v>
      </c>
      <c r="M263" s="1" t="s">
        <v>1141</v>
      </c>
      <c r="N263" s="1" t="s">
        <v>977</v>
      </c>
      <c r="O263" s="1">
        <v>478689</v>
      </c>
    </row>
    <row r="264" spans="6:15" ht="15" hidden="1" customHeight="1" x14ac:dyDescent="0.25">
      <c r="F264" s="7"/>
      <c r="G264" s="7"/>
      <c r="H264" s="7"/>
      <c r="L264" s="1">
        <v>3112110200</v>
      </c>
      <c r="M264" s="1" t="s">
        <v>1142</v>
      </c>
      <c r="N264" s="1" t="s">
        <v>990</v>
      </c>
      <c r="O264" s="1">
        <v>5930</v>
      </c>
    </row>
    <row r="265" spans="6:15" ht="15" hidden="1" customHeight="1" x14ac:dyDescent="0.25">
      <c r="F265" s="7"/>
      <c r="G265" s="7"/>
      <c r="H265" s="7"/>
      <c r="L265" s="1">
        <v>3112110300</v>
      </c>
      <c r="M265" s="1" t="s">
        <v>1143</v>
      </c>
      <c r="N265" s="1" t="s">
        <v>975</v>
      </c>
      <c r="O265" s="1">
        <v>7256</v>
      </c>
    </row>
    <row r="266" spans="6:15" ht="15" hidden="1" customHeight="1" x14ac:dyDescent="0.25">
      <c r="F266" s="7"/>
      <c r="G266" s="7"/>
      <c r="H266" s="7"/>
      <c r="L266" s="1">
        <v>3112110400</v>
      </c>
      <c r="M266" s="1" t="s">
        <v>1144</v>
      </c>
      <c r="N266" s="1" t="s">
        <v>1145</v>
      </c>
      <c r="O266" s="1">
        <v>4435</v>
      </c>
    </row>
    <row r="267" spans="6:15" ht="15" hidden="1" customHeight="1" x14ac:dyDescent="0.25">
      <c r="F267" s="7"/>
      <c r="G267" s="7"/>
      <c r="H267" s="7"/>
      <c r="L267" s="1">
        <v>3112110500</v>
      </c>
      <c r="M267" s="1" t="s">
        <v>1146</v>
      </c>
      <c r="N267" s="1" t="s">
        <v>1047</v>
      </c>
      <c r="O267" s="1">
        <v>21871</v>
      </c>
    </row>
    <row r="268" spans="6:15" ht="15" hidden="1" customHeight="1" x14ac:dyDescent="0.25">
      <c r="F268" s="7"/>
      <c r="G268" s="7"/>
      <c r="H268" s="7"/>
      <c r="L268" s="1">
        <v>3112110600</v>
      </c>
      <c r="M268" s="1" t="s">
        <v>1147</v>
      </c>
      <c r="N268" s="1" t="s">
        <v>990</v>
      </c>
      <c r="O268" s="1">
        <v>4234</v>
      </c>
    </row>
    <row r="269" spans="6:15" ht="15" hidden="1" customHeight="1" x14ac:dyDescent="0.25">
      <c r="F269" s="7"/>
      <c r="G269" s="7"/>
      <c r="H269" s="7"/>
      <c r="L269" s="1">
        <v>3112110700</v>
      </c>
      <c r="M269" s="1" t="s">
        <v>1148</v>
      </c>
      <c r="N269" s="1" t="s">
        <v>1006</v>
      </c>
      <c r="O269" s="1">
        <v>6316</v>
      </c>
    </row>
    <row r="270" spans="6:15" ht="15" hidden="1" customHeight="1" x14ac:dyDescent="0.25">
      <c r="F270" s="7"/>
      <c r="G270" s="7"/>
      <c r="H270" s="7"/>
      <c r="L270" s="1">
        <v>3112110800</v>
      </c>
      <c r="M270" s="1" t="s">
        <v>1149</v>
      </c>
      <c r="N270" s="1" t="s">
        <v>975</v>
      </c>
      <c r="O270" s="1">
        <v>34182</v>
      </c>
    </row>
    <row r="271" spans="6:15" ht="15" hidden="1" customHeight="1" x14ac:dyDescent="0.25">
      <c r="F271" s="7"/>
      <c r="G271" s="7"/>
      <c r="H271" s="7"/>
      <c r="L271" s="1">
        <v>3112110900</v>
      </c>
      <c r="M271" s="1" t="s">
        <v>1150</v>
      </c>
      <c r="N271" s="1" t="s">
        <v>1073</v>
      </c>
      <c r="O271" s="1">
        <v>17325</v>
      </c>
    </row>
    <row r="272" spans="6:15" ht="15" hidden="1" customHeight="1" x14ac:dyDescent="0.25">
      <c r="F272" s="7"/>
      <c r="G272" s="7"/>
      <c r="H272" s="7"/>
      <c r="L272" s="1">
        <v>3112111000</v>
      </c>
      <c r="M272" s="1" t="s">
        <v>1151</v>
      </c>
      <c r="N272" s="1" t="s">
        <v>990</v>
      </c>
      <c r="O272" s="1">
        <v>13737</v>
      </c>
    </row>
    <row r="273" spans="6:15" ht="15" hidden="1" customHeight="1" x14ac:dyDescent="0.25">
      <c r="F273" s="7"/>
      <c r="G273" s="7"/>
      <c r="H273" s="7"/>
      <c r="L273" s="1">
        <v>3112111100</v>
      </c>
      <c r="M273" s="1" t="s">
        <v>1152</v>
      </c>
      <c r="N273" s="1" t="s">
        <v>1035</v>
      </c>
      <c r="O273" s="1">
        <v>6705</v>
      </c>
    </row>
    <row r="274" spans="6:15" ht="15" hidden="1" customHeight="1" x14ac:dyDescent="0.25">
      <c r="F274" s="7"/>
      <c r="G274" s="7"/>
      <c r="H274" s="7"/>
      <c r="L274" s="1">
        <v>3112111200</v>
      </c>
      <c r="M274" s="1" t="s">
        <v>1153</v>
      </c>
      <c r="N274" s="1" t="s">
        <v>1006</v>
      </c>
      <c r="O274" s="1">
        <v>5798</v>
      </c>
    </row>
    <row r="275" spans="6:15" ht="15" hidden="1" customHeight="1" x14ac:dyDescent="0.25">
      <c r="F275" s="7"/>
      <c r="G275" s="7"/>
      <c r="H275" s="7"/>
      <c r="L275" s="1">
        <v>3112111400</v>
      </c>
      <c r="M275" s="1" t="s">
        <v>1154</v>
      </c>
      <c r="N275" s="1" t="s">
        <v>973</v>
      </c>
      <c r="O275" s="1">
        <v>16969</v>
      </c>
    </row>
    <row r="276" spans="6:15" ht="15" hidden="1" customHeight="1" x14ac:dyDescent="0.25">
      <c r="F276" s="7"/>
      <c r="G276" s="7"/>
      <c r="H276" s="7"/>
      <c r="L276" s="1">
        <v>3112111500</v>
      </c>
      <c r="M276" s="1" t="s">
        <v>1155</v>
      </c>
      <c r="N276" s="1" t="s">
        <v>1145</v>
      </c>
      <c r="O276" s="1">
        <v>5638</v>
      </c>
    </row>
    <row r="277" spans="6:15" ht="15" hidden="1" customHeight="1" x14ac:dyDescent="0.25">
      <c r="F277" s="7"/>
      <c r="G277" s="7"/>
      <c r="H277" s="7"/>
      <c r="L277" s="1">
        <v>3112111600</v>
      </c>
      <c r="M277" s="1" t="s">
        <v>1156</v>
      </c>
      <c r="N277" s="1" t="s">
        <v>1073</v>
      </c>
      <c r="O277" s="1">
        <v>18711</v>
      </c>
    </row>
    <row r="278" spans="6:15" ht="15" hidden="1" customHeight="1" x14ac:dyDescent="0.25">
      <c r="F278" s="7"/>
      <c r="G278" s="7"/>
      <c r="H278" s="7"/>
      <c r="L278" s="1">
        <v>3112106800</v>
      </c>
      <c r="M278" s="1" t="s">
        <v>1157</v>
      </c>
      <c r="N278" s="1" t="s">
        <v>1158</v>
      </c>
      <c r="O278" s="1">
        <v>11623</v>
      </c>
    </row>
    <row r="279" spans="6:15" ht="15" hidden="1" customHeight="1" x14ac:dyDescent="0.25">
      <c r="F279" s="7"/>
      <c r="G279" s="7"/>
      <c r="H279" s="7"/>
      <c r="L279" s="1">
        <v>3112111800</v>
      </c>
      <c r="M279" s="1" t="s">
        <v>1159</v>
      </c>
      <c r="N279" s="1" t="s">
        <v>1026</v>
      </c>
      <c r="O279" s="1">
        <v>22284</v>
      </c>
    </row>
    <row r="280" spans="6:15" ht="15" hidden="1" customHeight="1" x14ac:dyDescent="0.25">
      <c r="F280" s="7"/>
      <c r="G280" s="7"/>
      <c r="H280" s="7"/>
      <c r="L280" s="1">
        <v>3112111900</v>
      </c>
      <c r="M280" s="1" t="s">
        <v>1160</v>
      </c>
      <c r="N280" s="1" t="s">
        <v>973</v>
      </c>
      <c r="O280" s="1">
        <v>27901</v>
      </c>
    </row>
    <row r="281" spans="6:15" ht="15" hidden="1" customHeight="1" x14ac:dyDescent="0.25">
      <c r="F281" s="7"/>
      <c r="G281" s="7"/>
      <c r="H281" s="7"/>
      <c r="L281" s="1">
        <v>3112112000</v>
      </c>
      <c r="M281" s="1" t="s">
        <v>1161</v>
      </c>
      <c r="N281" s="1" t="s">
        <v>977</v>
      </c>
      <c r="O281" s="1">
        <v>1243756</v>
      </c>
    </row>
    <row r="282" spans="6:15" ht="15" hidden="1" customHeight="1" x14ac:dyDescent="0.25">
      <c r="F282" s="7"/>
      <c r="G282" s="7"/>
      <c r="H282" s="7"/>
      <c r="L282" s="1">
        <v>3112112100</v>
      </c>
      <c r="M282" s="1" t="s">
        <v>1162</v>
      </c>
      <c r="N282" s="1" t="s">
        <v>1103</v>
      </c>
      <c r="O282" s="1">
        <v>29192</v>
      </c>
    </row>
    <row r="283" spans="6:15" ht="15" hidden="1" customHeight="1" x14ac:dyDescent="0.25">
      <c r="F283" s="7"/>
      <c r="G283" s="7"/>
      <c r="H283" s="7"/>
      <c r="L283" s="1">
        <v>3112112200</v>
      </c>
      <c r="M283" s="1" t="s">
        <v>1163</v>
      </c>
      <c r="N283" s="1" t="s">
        <v>975</v>
      </c>
      <c r="O283" s="1">
        <v>6685</v>
      </c>
    </row>
    <row r="284" spans="6:15" ht="15" hidden="1" customHeight="1" x14ac:dyDescent="0.25">
      <c r="F284" s="7"/>
      <c r="G284" s="7"/>
      <c r="H284" s="7"/>
      <c r="L284" s="1">
        <v>3112112300</v>
      </c>
      <c r="M284" s="1" t="s">
        <v>1164</v>
      </c>
      <c r="N284" s="1" t="s">
        <v>1047</v>
      </c>
      <c r="O284" s="1">
        <v>17585</v>
      </c>
    </row>
    <row r="285" spans="6:15" ht="15" hidden="1" customHeight="1" x14ac:dyDescent="0.25">
      <c r="F285" s="7"/>
      <c r="G285" s="7"/>
      <c r="H285" s="7"/>
      <c r="L285" s="1">
        <v>3112102300</v>
      </c>
      <c r="M285" s="1" t="s">
        <v>1165</v>
      </c>
      <c r="N285" s="1" t="s">
        <v>975</v>
      </c>
      <c r="O285" s="1">
        <v>100534</v>
      </c>
    </row>
    <row r="286" spans="6:15" ht="15" hidden="1" customHeight="1" x14ac:dyDescent="0.25">
      <c r="F286" s="7"/>
      <c r="G286" s="7"/>
      <c r="H286" s="7"/>
      <c r="L286" s="1">
        <v>3112112400</v>
      </c>
      <c r="M286" s="1" t="s">
        <v>1166</v>
      </c>
      <c r="N286" s="1" t="s">
        <v>977</v>
      </c>
      <c r="O286" s="1">
        <v>63636</v>
      </c>
    </row>
    <row r="287" spans="6:15" ht="15" hidden="1" customHeight="1" x14ac:dyDescent="0.25">
      <c r="F287" s="7"/>
      <c r="G287" s="7"/>
      <c r="H287" s="7"/>
      <c r="L287" s="1">
        <v>3111103400</v>
      </c>
      <c r="M287" s="1" t="s">
        <v>1167</v>
      </c>
      <c r="N287" s="1" t="s">
        <v>990</v>
      </c>
      <c r="O287" s="1">
        <v>2082</v>
      </c>
    </row>
    <row r="288" spans="6:15" ht="15" hidden="1" customHeight="1" x14ac:dyDescent="0.25">
      <c r="F288" s="7"/>
      <c r="G288" s="7"/>
      <c r="H288" s="7"/>
      <c r="L288" s="1">
        <v>3111100900</v>
      </c>
      <c r="M288" s="1" t="s">
        <v>1168</v>
      </c>
      <c r="N288" s="1" t="s">
        <v>980</v>
      </c>
      <c r="O288" s="1">
        <v>17545</v>
      </c>
    </row>
    <row r="289" spans="6:15" ht="15" hidden="1" customHeight="1" x14ac:dyDescent="0.25">
      <c r="F289" s="7"/>
      <c r="G289" s="7"/>
      <c r="H289" s="7"/>
      <c r="L289" s="1">
        <v>3111103700</v>
      </c>
      <c r="M289" s="1" t="s">
        <v>1169</v>
      </c>
      <c r="N289" s="1" t="s">
        <v>990</v>
      </c>
      <c r="O289" s="1">
        <v>23845</v>
      </c>
    </row>
    <row r="290" spans="6:15" ht="15" hidden="1" customHeight="1" x14ac:dyDescent="0.25">
      <c r="F290" s="7"/>
      <c r="G290" s="7"/>
      <c r="H290" s="7"/>
      <c r="L290" s="1">
        <v>3111105400</v>
      </c>
      <c r="M290" s="1" t="s">
        <v>1170</v>
      </c>
      <c r="N290" s="1" t="s">
        <v>990</v>
      </c>
      <c r="O290" s="1">
        <v>5499</v>
      </c>
    </row>
    <row r="291" spans="6:15" ht="15" hidden="1" customHeight="1" x14ac:dyDescent="0.25">
      <c r="F291" s="7"/>
      <c r="G291" s="7"/>
      <c r="H291" s="7"/>
      <c r="L291" s="1">
        <v>3111107000</v>
      </c>
      <c r="M291" s="1" t="s">
        <v>1171</v>
      </c>
      <c r="N291" s="1" t="s">
        <v>977</v>
      </c>
      <c r="O291" s="1">
        <v>138226</v>
      </c>
    </row>
    <row r="292" spans="6:15" ht="15" hidden="1" customHeight="1" x14ac:dyDescent="0.25">
      <c r="F292" s="7"/>
      <c r="G292" s="7"/>
      <c r="H292" s="7"/>
      <c r="L292" s="1">
        <v>3111103500</v>
      </c>
      <c r="M292" s="1" t="s">
        <v>1172</v>
      </c>
      <c r="N292" s="1" t="s">
        <v>1073</v>
      </c>
      <c r="O292" s="1">
        <v>51396</v>
      </c>
    </row>
    <row r="293" spans="6:15" ht="15" hidden="1" customHeight="1" x14ac:dyDescent="0.25">
      <c r="F293" s="7"/>
      <c r="G293" s="7"/>
      <c r="H293" s="7"/>
      <c r="L293" s="1">
        <v>3111103600</v>
      </c>
      <c r="M293" s="1" t="s">
        <v>1173</v>
      </c>
      <c r="N293" s="1" t="s">
        <v>980</v>
      </c>
      <c r="O293" s="1">
        <v>18632</v>
      </c>
    </row>
    <row r="294" spans="6:15" ht="15" hidden="1" customHeight="1" x14ac:dyDescent="0.25">
      <c r="F294" s="7"/>
      <c r="G294" s="7"/>
      <c r="H294" s="7"/>
      <c r="L294" s="1">
        <v>3112712004</v>
      </c>
      <c r="M294" s="1" t="s">
        <v>1174</v>
      </c>
      <c r="N294" s="1" t="s">
        <v>977</v>
      </c>
      <c r="O294" s="1">
        <v>1495189</v>
      </c>
    </row>
    <row r="295" spans="6:15" ht="15" hidden="1" customHeight="1" x14ac:dyDescent="0.25">
      <c r="F295" s="7"/>
      <c r="G295" s="7"/>
      <c r="H295" s="7"/>
      <c r="L295" s="1" t="s">
        <v>1016</v>
      </c>
      <c r="M295" s="1" t="s">
        <v>1175</v>
      </c>
      <c r="N295" s="1" t="s">
        <v>977</v>
      </c>
      <c r="O295" s="1">
        <v>1243756</v>
      </c>
    </row>
    <row r="296" spans="6:15" ht="15" hidden="1" customHeight="1" x14ac:dyDescent="0.25">
      <c r="F296" s="7"/>
      <c r="G296" s="7"/>
      <c r="H296" s="7"/>
      <c r="L296" s="1">
        <v>3112712006</v>
      </c>
      <c r="M296" s="1" t="s">
        <v>1176</v>
      </c>
      <c r="N296" s="1" t="s">
        <v>980</v>
      </c>
      <c r="O296" s="1">
        <v>57340</v>
      </c>
    </row>
    <row r="297" spans="6:15" ht="15" hidden="1" customHeight="1" x14ac:dyDescent="0.25">
      <c r="F297" s="7"/>
      <c r="G297" s="7"/>
      <c r="H297" s="7"/>
      <c r="L297" s="1">
        <v>3112706701</v>
      </c>
      <c r="M297" s="1" t="s">
        <v>1177</v>
      </c>
      <c r="N297" s="1" t="s">
        <v>1045</v>
      </c>
      <c r="O297" s="1">
        <v>255681</v>
      </c>
    </row>
    <row r="298" spans="6:15" ht="15" hidden="1" customHeight="1" x14ac:dyDescent="0.25">
      <c r="F298" s="7"/>
      <c r="G298" s="7"/>
      <c r="H298" s="7"/>
      <c r="L298" s="1">
        <v>3112712005</v>
      </c>
      <c r="M298" s="1" t="s">
        <v>1178</v>
      </c>
      <c r="N298" s="1" t="s">
        <v>977</v>
      </c>
      <c r="O298" s="1">
        <v>1243756</v>
      </c>
    </row>
    <row r="299" spans="6:15" ht="15" hidden="1" customHeight="1" x14ac:dyDescent="0.25">
      <c r="F299" s="7"/>
      <c r="G299" s="7"/>
      <c r="H299" s="7"/>
      <c r="L299" s="1">
        <v>3112712001</v>
      </c>
      <c r="M299" s="1" t="s">
        <v>1179</v>
      </c>
      <c r="N299" s="1" t="s">
        <v>977</v>
      </c>
      <c r="O299" s="1">
        <v>1243756</v>
      </c>
    </row>
    <row r="300" spans="6:15" ht="15" hidden="1" customHeight="1" x14ac:dyDescent="0.25">
      <c r="F300" s="7"/>
      <c r="G300" s="7"/>
      <c r="H300" s="7"/>
      <c r="L300" s="1">
        <v>3112712002</v>
      </c>
      <c r="M300" s="1" t="s">
        <v>1180</v>
      </c>
      <c r="N300" s="1" t="s">
        <v>977</v>
      </c>
      <c r="O300" s="1">
        <v>1243756</v>
      </c>
    </row>
    <row r="301" spans="6:15" ht="15" hidden="1" customHeight="1" x14ac:dyDescent="0.25">
      <c r="F301" s="7"/>
      <c r="G301" s="7"/>
      <c r="H301" s="7"/>
      <c r="L301" s="1">
        <v>3112712003</v>
      </c>
      <c r="M301" s="1" t="s">
        <v>1181</v>
      </c>
      <c r="N301" s="1" t="s">
        <v>977</v>
      </c>
      <c r="O301" s="1">
        <v>1495189</v>
      </c>
    </row>
    <row r="302" spans="6:15" ht="15" hidden="1" customHeight="1" x14ac:dyDescent="0.25">
      <c r="F302" s="7"/>
      <c r="G302" s="7"/>
      <c r="H302" s="7"/>
      <c r="L302" s="1">
        <v>3111107900</v>
      </c>
      <c r="M302" s="1" t="s">
        <v>1182</v>
      </c>
      <c r="N302" s="1" t="s">
        <v>975</v>
      </c>
      <c r="O302" s="1">
        <v>14011</v>
      </c>
    </row>
    <row r="303" spans="6:15" ht="15" hidden="1" customHeight="1" x14ac:dyDescent="0.25">
      <c r="F303" s="7"/>
      <c r="G303" s="7"/>
      <c r="H303" s="7"/>
      <c r="L303" s="1">
        <v>3111103800</v>
      </c>
      <c r="M303" s="1" t="s">
        <v>1183</v>
      </c>
      <c r="N303" s="1" t="s">
        <v>1045</v>
      </c>
      <c r="O303" s="1">
        <v>4323</v>
      </c>
    </row>
    <row r="304" spans="6:15" ht="15" hidden="1" customHeight="1" x14ac:dyDescent="0.25">
      <c r="F304" s="7"/>
      <c r="G304" s="7"/>
      <c r="H304" s="7"/>
      <c r="L304" s="1">
        <v>3111103900</v>
      </c>
      <c r="M304" s="1" t="s">
        <v>1184</v>
      </c>
      <c r="N304" s="1" t="s">
        <v>977</v>
      </c>
      <c r="O304" s="1">
        <v>1495189</v>
      </c>
    </row>
    <row r="305" spans="6:15" ht="15" hidden="1" customHeight="1" x14ac:dyDescent="0.25">
      <c r="F305" s="7"/>
      <c r="G305" s="7"/>
      <c r="H305" s="7"/>
      <c r="L305" s="1">
        <v>3111104000</v>
      </c>
      <c r="M305" s="1" t="s">
        <v>1185</v>
      </c>
      <c r="N305" s="1" t="s">
        <v>980</v>
      </c>
      <c r="O305" s="1">
        <v>10284</v>
      </c>
    </row>
    <row r="306" spans="6:15" ht="15" hidden="1" customHeight="1" x14ac:dyDescent="0.25">
      <c r="F306" s="7"/>
      <c r="G306" s="7"/>
      <c r="H306" s="7"/>
      <c r="L306" s="1">
        <v>3111104100</v>
      </c>
      <c r="M306" s="1" t="s">
        <v>1186</v>
      </c>
      <c r="N306" s="1" t="s">
        <v>999</v>
      </c>
      <c r="O306" s="1">
        <v>6084</v>
      </c>
    </row>
    <row r="307" spans="6:15" ht="15" hidden="1" customHeight="1" x14ac:dyDescent="0.25">
      <c r="F307" s="7"/>
      <c r="G307" s="7"/>
      <c r="H307" s="7"/>
      <c r="L307" s="1">
        <v>3111104200</v>
      </c>
      <c r="M307" s="1" t="s">
        <v>1187</v>
      </c>
      <c r="N307" s="1" t="s">
        <v>999</v>
      </c>
      <c r="O307" s="1">
        <v>8781</v>
      </c>
    </row>
    <row r="308" spans="6:15" ht="15" hidden="1" customHeight="1" x14ac:dyDescent="0.25">
      <c r="F308" s="7"/>
      <c r="G308" s="7"/>
      <c r="H308" s="7"/>
      <c r="L308" s="1">
        <v>3112509700</v>
      </c>
      <c r="M308" s="1" t="s">
        <v>1188</v>
      </c>
      <c r="N308" s="1" t="s">
        <v>977</v>
      </c>
      <c r="O308" s="1">
        <v>416626</v>
      </c>
    </row>
    <row r="309" spans="6:15" ht="15" hidden="1" customHeight="1" x14ac:dyDescent="0.25">
      <c r="F309" s="7"/>
      <c r="G309" s="7"/>
      <c r="H309" s="7"/>
      <c r="L309" s="1">
        <v>3112510100</v>
      </c>
      <c r="M309" s="1" t="s">
        <v>1189</v>
      </c>
      <c r="N309" s="1" t="s">
        <v>977</v>
      </c>
      <c r="O309" s="1">
        <v>478689</v>
      </c>
    </row>
    <row r="310" spans="6:15" ht="15" hidden="1" customHeight="1" x14ac:dyDescent="0.25">
      <c r="F310" s="7"/>
      <c r="G310" s="7"/>
      <c r="H310" s="7"/>
      <c r="L310" s="1">
        <v>3112509100</v>
      </c>
      <c r="M310" s="1" t="s">
        <v>1190</v>
      </c>
      <c r="N310" s="1" t="s">
        <v>1073</v>
      </c>
      <c r="O310" s="1">
        <v>40105</v>
      </c>
    </row>
    <row r="311" spans="6:15" ht="15" hidden="1" customHeight="1" x14ac:dyDescent="0.25">
      <c r="F311" s="7"/>
      <c r="G311" s="7"/>
      <c r="H311" s="7"/>
      <c r="L311" s="1">
        <v>3112309700</v>
      </c>
      <c r="M311" s="1" t="s">
        <v>1191</v>
      </c>
      <c r="N311" s="1" t="s">
        <v>977</v>
      </c>
      <c r="O311" s="1">
        <v>416626</v>
      </c>
    </row>
    <row r="312" spans="6:15" ht="15" hidden="1" customHeight="1" x14ac:dyDescent="0.25">
      <c r="F312" s="7"/>
      <c r="G312" s="7"/>
      <c r="H312" s="7"/>
      <c r="L312" s="1">
        <v>3112501800</v>
      </c>
      <c r="M312" s="1" t="s">
        <v>1192</v>
      </c>
      <c r="N312" s="1" t="s">
        <v>1047</v>
      </c>
      <c r="O312" s="1">
        <v>64269</v>
      </c>
    </row>
    <row r="313" spans="6:15" ht="15" hidden="1" customHeight="1" x14ac:dyDescent="0.25">
      <c r="F313" s="7"/>
      <c r="G313" s="7"/>
      <c r="H313" s="7"/>
      <c r="L313" s="1">
        <v>3112505000</v>
      </c>
      <c r="M313" s="1" t="s">
        <v>1193</v>
      </c>
      <c r="N313" s="1" t="s">
        <v>1006</v>
      </c>
      <c r="O313" s="1">
        <v>42164</v>
      </c>
    </row>
    <row r="314" spans="6:15" ht="15" hidden="1" customHeight="1" x14ac:dyDescent="0.25">
      <c r="F314" s="7"/>
      <c r="G314" s="7"/>
      <c r="H314" s="7"/>
      <c r="L314" s="1">
        <v>3112511300</v>
      </c>
      <c r="M314" s="1" t="s">
        <v>1194</v>
      </c>
      <c r="N314" s="1" t="s">
        <v>975</v>
      </c>
      <c r="O314" s="1">
        <v>15310</v>
      </c>
    </row>
    <row r="315" spans="6:15" ht="15" hidden="1" customHeight="1" x14ac:dyDescent="0.25">
      <c r="F315" s="7"/>
      <c r="G315" s="7"/>
      <c r="H315" s="7"/>
      <c r="L315" s="1">
        <v>3112511800</v>
      </c>
      <c r="M315" s="1" t="s">
        <v>1195</v>
      </c>
      <c r="N315" s="1" t="s">
        <v>1026</v>
      </c>
      <c r="O315" s="1">
        <v>22284</v>
      </c>
    </row>
    <row r="316" spans="6:15" ht="15" hidden="1" customHeight="1" x14ac:dyDescent="0.25">
      <c r="F316" s="7"/>
      <c r="G316" s="7"/>
      <c r="H316" s="7"/>
      <c r="L316" s="1">
        <v>3112409100</v>
      </c>
      <c r="M316" s="1" t="s">
        <v>1196</v>
      </c>
      <c r="N316" s="1" t="s">
        <v>1073</v>
      </c>
      <c r="O316" s="1">
        <v>40105</v>
      </c>
    </row>
    <row r="317" spans="6:15" ht="15" hidden="1" customHeight="1" x14ac:dyDescent="0.25">
      <c r="F317" s="7"/>
      <c r="G317" s="7"/>
      <c r="H317" s="7"/>
      <c r="L317" s="1">
        <v>3112409000</v>
      </c>
      <c r="M317" s="1" t="s">
        <v>1197</v>
      </c>
      <c r="N317" s="1" t="s">
        <v>990</v>
      </c>
      <c r="O317" s="1">
        <v>7051</v>
      </c>
    </row>
    <row r="318" spans="6:15" ht="15" hidden="1" customHeight="1" x14ac:dyDescent="0.25">
      <c r="F318" s="7"/>
      <c r="G318" s="7"/>
      <c r="H318" s="7"/>
      <c r="L318" s="1">
        <v>3112402900</v>
      </c>
      <c r="M318" s="1" t="s">
        <v>1198</v>
      </c>
      <c r="N318" s="1" t="s">
        <v>977</v>
      </c>
      <c r="O318" s="1">
        <v>17795</v>
      </c>
    </row>
    <row r="319" spans="6:15" ht="15" hidden="1" customHeight="1" x14ac:dyDescent="0.25">
      <c r="F319" s="7"/>
      <c r="G319" s="7"/>
      <c r="H319" s="7"/>
      <c r="L319" s="1">
        <v>2112900700</v>
      </c>
      <c r="M319" s="1" t="s">
        <v>1199</v>
      </c>
      <c r="N319" s="1" t="s">
        <v>977</v>
      </c>
      <c r="O319" s="1">
        <v>1495189</v>
      </c>
    </row>
    <row r="320" spans="6:15" ht="15" hidden="1" customHeight="1" x14ac:dyDescent="0.25">
      <c r="F320" s="7"/>
      <c r="G320" s="7"/>
      <c r="H320" s="7"/>
      <c r="L320" s="1">
        <v>3112503900</v>
      </c>
      <c r="M320" s="1" t="s">
        <v>1200</v>
      </c>
      <c r="N320" s="1" t="s">
        <v>977</v>
      </c>
      <c r="O320" s="1">
        <v>1495189</v>
      </c>
    </row>
    <row r="321" spans="6:15" ht="15" hidden="1" customHeight="1" x14ac:dyDescent="0.25">
      <c r="F321" s="7"/>
      <c r="G321" s="7"/>
      <c r="H321" s="7"/>
      <c r="L321" s="1">
        <v>3112509800</v>
      </c>
      <c r="M321" s="1" t="s">
        <v>1201</v>
      </c>
      <c r="N321" s="1" t="s">
        <v>977</v>
      </c>
      <c r="O321" s="1">
        <v>608114</v>
      </c>
    </row>
    <row r="322" spans="6:15" ht="15" hidden="1" customHeight="1" x14ac:dyDescent="0.25">
      <c r="F322" s="7"/>
      <c r="G322" s="7"/>
      <c r="H322" s="7"/>
      <c r="L322" s="1">
        <v>3112505900</v>
      </c>
      <c r="M322" s="1" t="s">
        <v>1202</v>
      </c>
      <c r="N322" s="1" t="s">
        <v>1006</v>
      </c>
      <c r="O322" s="1">
        <v>13225</v>
      </c>
    </row>
    <row r="323" spans="6:15" ht="15" hidden="1" customHeight="1" x14ac:dyDescent="0.25">
      <c r="F323" s="7"/>
      <c r="G323" s="7"/>
      <c r="H323" s="7"/>
      <c r="L323" s="1">
        <v>3112404900</v>
      </c>
      <c r="M323" s="1" t="s">
        <v>1203</v>
      </c>
      <c r="N323" s="1" t="s">
        <v>975</v>
      </c>
      <c r="O323" s="1">
        <v>9545</v>
      </c>
    </row>
    <row r="324" spans="6:15" ht="15" hidden="1" customHeight="1" x14ac:dyDescent="0.25">
      <c r="F324" s="7"/>
      <c r="G324" s="7"/>
      <c r="H324" s="7"/>
      <c r="L324" s="1">
        <v>3112410100</v>
      </c>
      <c r="M324" s="1" t="s">
        <v>1204</v>
      </c>
      <c r="N324" s="1" t="s">
        <v>977</v>
      </c>
      <c r="O324" s="1">
        <v>478689</v>
      </c>
    </row>
    <row r="325" spans="6:15" ht="15" hidden="1" customHeight="1" x14ac:dyDescent="0.25">
      <c r="F325" s="7"/>
      <c r="G325" s="7"/>
      <c r="H325" s="7"/>
      <c r="L325" s="1">
        <v>3112412200</v>
      </c>
      <c r="M325" s="1" t="s">
        <v>1205</v>
      </c>
      <c r="N325" s="1" t="s">
        <v>975</v>
      </c>
      <c r="O325" s="1">
        <v>6685</v>
      </c>
    </row>
    <row r="326" spans="6:15" ht="15" hidden="1" customHeight="1" x14ac:dyDescent="0.25">
      <c r="F326" s="7"/>
      <c r="G326" s="7"/>
      <c r="H326" s="7"/>
      <c r="L326" s="1">
        <v>3112401500</v>
      </c>
      <c r="M326" s="1" t="s">
        <v>1206</v>
      </c>
      <c r="N326" s="1" t="s">
        <v>990</v>
      </c>
      <c r="O326" s="1">
        <v>57559</v>
      </c>
    </row>
    <row r="327" spans="6:15" ht="15" hidden="1" customHeight="1" x14ac:dyDescent="0.25">
      <c r="F327" s="7"/>
      <c r="G327" s="7"/>
      <c r="H327" s="7"/>
      <c r="L327" s="1">
        <v>3112401800</v>
      </c>
      <c r="M327" s="1" t="s">
        <v>1207</v>
      </c>
      <c r="N327" s="1" t="s">
        <v>1047</v>
      </c>
      <c r="O327" s="1">
        <v>64269</v>
      </c>
    </row>
    <row r="328" spans="6:15" ht="15" hidden="1" customHeight="1" x14ac:dyDescent="0.25">
      <c r="F328" s="7"/>
      <c r="G328" s="7"/>
      <c r="H328" s="7"/>
      <c r="L328" s="1">
        <v>3112407200</v>
      </c>
      <c r="M328" s="1" t="s">
        <v>1208</v>
      </c>
      <c r="N328" s="1" t="s">
        <v>1073</v>
      </c>
      <c r="O328" s="1">
        <v>6647</v>
      </c>
    </row>
    <row r="329" spans="6:15" ht="15" hidden="1" customHeight="1" x14ac:dyDescent="0.25">
      <c r="F329" s="7"/>
      <c r="G329" s="7"/>
      <c r="H329" s="7"/>
      <c r="L329" s="1">
        <v>3112412500</v>
      </c>
      <c r="M329" s="1" t="s">
        <v>1209</v>
      </c>
      <c r="N329" s="1" t="s">
        <v>1035</v>
      </c>
      <c r="O329" s="1">
        <v>17626</v>
      </c>
    </row>
    <row r="330" spans="6:15" ht="15" hidden="1" customHeight="1" x14ac:dyDescent="0.25">
      <c r="F330" s="7"/>
      <c r="G330" s="7"/>
      <c r="H330" s="7"/>
      <c r="L330" s="1">
        <v>3112402300</v>
      </c>
      <c r="M330" s="1" t="s">
        <v>1210</v>
      </c>
      <c r="N330" s="1" t="s">
        <v>975</v>
      </c>
      <c r="O330" s="1">
        <v>100534</v>
      </c>
    </row>
    <row r="331" spans="6:15" ht="15" hidden="1" customHeight="1" x14ac:dyDescent="0.25">
      <c r="F331" s="7"/>
      <c r="G331" s="7"/>
      <c r="H331" s="7"/>
      <c r="L331" s="1">
        <v>3112406500</v>
      </c>
      <c r="M331" s="1" t="s">
        <v>1211</v>
      </c>
      <c r="N331" s="1" t="s">
        <v>1103</v>
      </c>
      <c r="O331" s="1">
        <v>12119</v>
      </c>
    </row>
    <row r="332" spans="6:15" ht="15" hidden="1" customHeight="1" x14ac:dyDescent="0.25">
      <c r="F332" s="7"/>
      <c r="G332" s="7"/>
      <c r="H332" s="7"/>
      <c r="L332" s="1">
        <v>3112409700</v>
      </c>
      <c r="M332" s="1" t="s">
        <v>1212</v>
      </c>
      <c r="N332" s="1" t="s">
        <v>977</v>
      </c>
      <c r="O332" s="1">
        <v>416626</v>
      </c>
    </row>
    <row r="333" spans="6:15" ht="15" hidden="1" customHeight="1" x14ac:dyDescent="0.25">
      <c r="F333" s="7"/>
      <c r="G333" s="7"/>
      <c r="H333" s="7"/>
      <c r="L333" s="1">
        <v>3112411800</v>
      </c>
      <c r="M333" s="1" t="s">
        <v>1213</v>
      </c>
      <c r="N333" s="1" t="s">
        <v>1026</v>
      </c>
      <c r="O333" s="1">
        <v>22284</v>
      </c>
    </row>
    <row r="334" spans="6:15" ht="15" hidden="1" customHeight="1" x14ac:dyDescent="0.25">
      <c r="F334" s="7"/>
      <c r="G334" s="7"/>
      <c r="H334" s="7"/>
      <c r="L334" s="1">
        <v>3112903901</v>
      </c>
      <c r="M334" s="1" t="s">
        <v>1214</v>
      </c>
      <c r="N334" s="1" t="s">
        <v>977</v>
      </c>
      <c r="O334" s="1">
        <v>1495189</v>
      </c>
    </row>
    <row r="335" spans="6:15" ht="15" hidden="1" customHeight="1" x14ac:dyDescent="0.25">
      <c r="F335" s="7"/>
      <c r="G335" s="7"/>
      <c r="H335" s="7"/>
      <c r="L335" s="1">
        <v>3112403700</v>
      </c>
      <c r="M335" s="1" t="s">
        <v>1215</v>
      </c>
      <c r="N335" s="1" t="s">
        <v>990</v>
      </c>
      <c r="O335" s="1">
        <v>23845</v>
      </c>
    </row>
    <row r="336" spans="6:15" ht="15" hidden="1" customHeight="1" x14ac:dyDescent="0.25">
      <c r="F336" s="7"/>
      <c r="G336" s="7"/>
      <c r="H336" s="7"/>
      <c r="L336" s="1">
        <v>3112405900</v>
      </c>
      <c r="M336" s="1" t="s">
        <v>1216</v>
      </c>
      <c r="N336" s="1" t="s">
        <v>1006</v>
      </c>
      <c r="O336" s="1">
        <v>13225</v>
      </c>
    </row>
    <row r="337" spans="6:15" ht="15" hidden="1" customHeight="1" x14ac:dyDescent="0.25">
      <c r="F337" s="7"/>
      <c r="G337" s="7"/>
      <c r="H337" s="7"/>
      <c r="L337" s="1">
        <v>3112407400</v>
      </c>
      <c r="M337" s="1" t="s">
        <v>1217</v>
      </c>
      <c r="N337" s="1" t="s">
        <v>1035</v>
      </c>
      <c r="O337" s="1">
        <v>15454</v>
      </c>
    </row>
    <row r="338" spans="6:15" ht="15" hidden="1" customHeight="1" x14ac:dyDescent="0.25">
      <c r="F338" s="7"/>
      <c r="G338" s="7"/>
      <c r="H338" s="7"/>
      <c r="L338" s="1">
        <v>3112403900</v>
      </c>
      <c r="M338" s="1" t="s">
        <v>1218</v>
      </c>
      <c r="N338" s="1" t="s">
        <v>977</v>
      </c>
      <c r="O338" s="1">
        <v>1495189</v>
      </c>
    </row>
    <row r="339" spans="6:15" ht="15" hidden="1" customHeight="1" x14ac:dyDescent="0.25">
      <c r="F339" s="7"/>
      <c r="G339" s="7"/>
      <c r="H339" s="7"/>
      <c r="L339" s="1">
        <v>3112404700</v>
      </c>
      <c r="M339" s="1" t="s">
        <v>1219</v>
      </c>
      <c r="N339" s="1" t="s">
        <v>1047</v>
      </c>
      <c r="O339" s="1">
        <v>22881</v>
      </c>
    </row>
    <row r="340" spans="6:15" ht="15" hidden="1" customHeight="1" x14ac:dyDescent="0.25">
      <c r="F340" s="7"/>
      <c r="G340" s="7"/>
      <c r="H340" s="7"/>
      <c r="L340" s="1">
        <v>3112408500</v>
      </c>
      <c r="M340" s="1" t="s">
        <v>1220</v>
      </c>
      <c r="N340" s="1" t="s">
        <v>975</v>
      </c>
      <c r="O340" s="1">
        <v>37986</v>
      </c>
    </row>
    <row r="341" spans="6:15" ht="15" hidden="1" customHeight="1" x14ac:dyDescent="0.25">
      <c r="F341" s="7"/>
      <c r="G341" s="7"/>
      <c r="H341" s="7"/>
      <c r="L341" s="1">
        <v>3112409800</v>
      </c>
      <c r="M341" s="1" t="s">
        <v>1221</v>
      </c>
      <c r="N341" s="1" t="s">
        <v>977</v>
      </c>
      <c r="O341" s="1">
        <v>608114</v>
      </c>
    </row>
    <row r="342" spans="6:15" ht="15" hidden="1" customHeight="1" x14ac:dyDescent="0.25">
      <c r="F342" s="7"/>
      <c r="G342" s="7"/>
      <c r="H342" s="7"/>
      <c r="L342" s="1">
        <v>3112412000</v>
      </c>
      <c r="M342" s="1" t="s">
        <v>1222</v>
      </c>
      <c r="N342" s="1" t="s">
        <v>977</v>
      </c>
      <c r="O342" s="1">
        <v>1243756</v>
      </c>
    </row>
    <row r="343" spans="6:15" ht="15" hidden="1" customHeight="1" x14ac:dyDescent="0.25">
      <c r="F343" s="7"/>
      <c r="G343" s="7"/>
      <c r="H343" s="7"/>
      <c r="L343" s="1">
        <v>3112905301</v>
      </c>
      <c r="M343" s="1" t="s">
        <v>1223</v>
      </c>
      <c r="N343" s="1" t="s">
        <v>1073</v>
      </c>
      <c r="O343" s="1">
        <v>153817</v>
      </c>
    </row>
    <row r="344" spans="6:15" ht="15" hidden="1" customHeight="1" x14ac:dyDescent="0.25">
      <c r="F344" s="7"/>
      <c r="G344" s="7"/>
      <c r="H344" s="7"/>
      <c r="L344" s="1">
        <v>3112405000</v>
      </c>
      <c r="M344" s="1" t="s">
        <v>1224</v>
      </c>
      <c r="N344" s="1" t="s">
        <v>1006</v>
      </c>
      <c r="O344" s="1">
        <v>42164</v>
      </c>
    </row>
    <row r="345" spans="6:15" ht="15" hidden="1" customHeight="1" x14ac:dyDescent="0.25">
      <c r="F345" s="7"/>
      <c r="G345" s="7"/>
      <c r="H345" s="7"/>
      <c r="L345" s="1">
        <v>3112408700</v>
      </c>
      <c r="M345" s="1" t="s">
        <v>1225</v>
      </c>
      <c r="N345" s="1" t="s">
        <v>975</v>
      </c>
      <c r="O345" s="1">
        <v>16847</v>
      </c>
    </row>
    <row r="346" spans="6:15" ht="15" hidden="1" customHeight="1" x14ac:dyDescent="0.25">
      <c r="F346" s="7"/>
      <c r="G346" s="7"/>
      <c r="H346" s="7"/>
      <c r="L346" s="1">
        <v>3112906700</v>
      </c>
      <c r="M346" s="1" t="s">
        <v>1226</v>
      </c>
      <c r="N346" s="1" t="s">
        <v>1045</v>
      </c>
      <c r="O346" s="1">
        <v>255681</v>
      </c>
    </row>
    <row r="347" spans="6:15" ht="15" hidden="1" customHeight="1" x14ac:dyDescent="0.25">
      <c r="F347" s="7"/>
      <c r="G347" s="7"/>
      <c r="H347" s="7"/>
      <c r="L347" s="1">
        <v>3112502300</v>
      </c>
      <c r="M347" s="1" t="s">
        <v>1227</v>
      </c>
      <c r="N347" s="1" t="s">
        <v>975</v>
      </c>
      <c r="O347" s="1">
        <v>100534</v>
      </c>
    </row>
    <row r="348" spans="6:15" ht="15" hidden="1" customHeight="1" x14ac:dyDescent="0.25">
      <c r="F348" s="7"/>
      <c r="G348" s="7"/>
      <c r="H348" s="7"/>
      <c r="L348" s="1">
        <v>3111104400</v>
      </c>
      <c r="M348" s="1" t="s">
        <v>1228</v>
      </c>
      <c r="N348" s="1" t="s">
        <v>977</v>
      </c>
      <c r="O348" s="1">
        <v>41060</v>
      </c>
    </row>
    <row r="349" spans="6:15" ht="15" hidden="1" customHeight="1" x14ac:dyDescent="0.25">
      <c r="F349" s="7"/>
      <c r="G349" s="7"/>
      <c r="H349" s="7"/>
      <c r="L349" s="1">
        <v>3111104500</v>
      </c>
      <c r="M349" s="1" t="s">
        <v>1229</v>
      </c>
      <c r="N349" s="1" t="s">
        <v>977</v>
      </c>
      <c r="O349" s="1">
        <v>19005</v>
      </c>
    </row>
    <row r="350" spans="6:15" ht="15" hidden="1" customHeight="1" x14ac:dyDescent="0.25">
      <c r="F350" s="7"/>
      <c r="G350" s="7"/>
      <c r="H350" s="7"/>
      <c r="L350" s="1">
        <v>3111104600</v>
      </c>
      <c r="M350" s="1" t="s">
        <v>1230</v>
      </c>
      <c r="N350" s="1" t="s">
        <v>1035</v>
      </c>
      <c r="O350" s="1">
        <v>31948</v>
      </c>
    </row>
    <row r="351" spans="6:15" ht="15" hidden="1" customHeight="1" x14ac:dyDescent="0.25">
      <c r="F351" s="7"/>
      <c r="G351" s="7"/>
      <c r="H351" s="7"/>
      <c r="L351" s="1">
        <v>3111104700</v>
      </c>
      <c r="M351" s="1" t="s">
        <v>1231</v>
      </c>
      <c r="N351" s="1" t="s">
        <v>1047</v>
      </c>
      <c r="O351" s="1">
        <v>22881</v>
      </c>
    </row>
    <row r="352" spans="6:15" ht="15" hidden="1" customHeight="1" x14ac:dyDescent="0.25">
      <c r="F352" s="7"/>
      <c r="G352" s="7"/>
      <c r="H352" s="7"/>
      <c r="L352" s="1">
        <v>3111104800</v>
      </c>
      <c r="M352" s="1" t="s">
        <v>1232</v>
      </c>
      <c r="N352" s="1" t="s">
        <v>1035</v>
      </c>
      <c r="O352" s="1">
        <v>18634</v>
      </c>
    </row>
    <row r="353" spans="6:15" ht="15" hidden="1" customHeight="1" x14ac:dyDescent="0.25">
      <c r="F353" s="7"/>
      <c r="G353" s="7"/>
      <c r="H353" s="7"/>
      <c r="L353" s="1">
        <v>3111104900</v>
      </c>
      <c r="M353" s="1" t="s">
        <v>1233</v>
      </c>
      <c r="N353" s="1" t="s">
        <v>975</v>
      </c>
      <c r="O353" s="1">
        <v>9545</v>
      </c>
    </row>
    <row r="354" spans="6:15" ht="15" hidden="1" customHeight="1" x14ac:dyDescent="0.25">
      <c r="F354" s="7"/>
      <c r="G354" s="7"/>
      <c r="H354" s="7"/>
      <c r="L354" s="1">
        <v>3111105000</v>
      </c>
      <c r="M354" s="1" t="s">
        <v>1234</v>
      </c>
      <c r="N354" s="1" t="s">
        <v>1006</v>
      </c>
      <c r="O354" s="1">
        <v>42164</v>
      </c>
    </row>
    <row r="355" spans="6:15" ht="15" hidden="1" customHeight="1" x14ac:dyDescent="0.25">
      <c r="F355" s="7"/>
      <c r="G355" s="7"/>
      <c r="H355" s="7"/>
      <c r="L355" s="1">
        <v>3111105100</v>
      </c>
      <c r="M355" s="1" t="s">
        <v>1235</v>
      </c>
      <c r="N355" s="1" t="s">
        <v>977</v>
      </c>
      <c r="O355" s="1">
        <v>13218</v>
      </c>
    </row>
    <row r="356" spans="6:15" ht="15" hidden="1" customHeight="1" x14ac:dyDescent="0.25">
      <c r="F356" s="7"/>
      <c r="G356" s="7"/>
      <c r="H356" s="7"/>
      <c r="L356" s="1">
        <v>3111105200</v>
      </c>
      <c r="M356" s="1" t="s">
        <v>1236</v>
      </c>
      <c r="N356" s="1" t="s">
        <v>990</v>
      </c>
      <c r="O356" s="1">
        <v>5515</v>
      </c>
    </row>
    <row r="357" spans="6:15" ht="15" hidden="1" customHeight="1" x14ac:dyDescent="0.25">
      <c r="F357" s="7"/>
      <c r="G357" s="7"/>
      <c r="H357" s="7"/>
      <c r="L357" s="1">
        <v>3112800002</v>
      </c>
      <c r="M357" s="1" t="s">
        <v>1237</v>
      </c>
    </row>
    <row r="358" spans="6:15" ht="15" hidden="1" customHeight="1" x14ac:dyDescent="0.25">
      <c r="F358" s="7"/>
      <c r="G358" s="7"/>
      <c r="H358" s="7"/>
      <c r="L358" s="1">
        <v>3112800003</v>
      </c>
      <c r="M358" s="1" t="s">
        <v>1238</v>
      </c>
    </row>
    <row r="359" spans="6:15" ht="15" hidden="1" customHeight="1" x14ac:dyDescent="0.25">
      <c r="F359" s="7"/>
      <c r="G359" s="7"/>
      <c r="H359" s="7"/>
      <c r="L359" s="1">
        <v>3112800004</v>
      </c>
      <c r="M359" s="1" t="s">
        <v>1239</v>
      </c>
    </row>
    <row r="360" spans="6:15" ht="15" hidden="1" customHeight="1" x14ac:dyDescent="0.25">
      <c r="F360" s="7"/>
      <c r="G360" s="7"/>
      <c r="H360" s="7"/>
      <c r="L360" s="1">
        <v>3112800008</v>
      </c>
      <c r="M360" s="1" t="s">
        <v>1240</v>
      </c>
    </row>
    <row r="361" spans="6:15" ht="15" hidden="1" customHeight="1" x14ac:dyDescent="0.25">
      <c r="F361" s="7"/>
      <c r="G361" s="7"/>
      <c r="H361" s="7"/>
      <c r="L361" s="1">
        <v>3112800005</v>
      </c>
      <c r="M361" s="1" t="s">
        <v>1241</v>
      </c>
    </row>
    <row r="362" spans="6:15" ht="15" hidden="1" customHeight="1" x14ac:dyDescent="0.25">
      <c r="F362" s="7"/>
      <c r="G362" s="7"/>
      <c r="H362" s="7"/>
      <c r="L362" s="1">
        <v>3112800006</v>
      </c>
      <c r="M362" s="1" t="s">
        <v>1242</v>
      </c>
    </row>
    <row r="363" spans="6:15" ht="15" hidden="1" customHeight="1" x14ac:dyDescent="0.25">
      <c r="F363" s="7"/>
      <c r="G363" s="7"/>
      <c r="H363" s="7"/>
      <c r="L363" s="1">
        <v>3112800007</v>
      </c>
      <c r="M363" s="1" t="s">
        <v>1243</v>
      </c>
    </row>
    <row r="364" spans="6:15" ht="15" hidden="1" customHeight="1" x14ac:dyDescent="0.25">
      <c r="F364" s="7"/>
      <c r="G364" s="7"/>
      <c r="H364" s="7"/>
      <c r="L364" s="1">
        <v>3111101800</v>
      </c>
      <c r="M364" s="1" t="s">
        <v>1244</v>
      </c>
      <c r="N364" s="1" t="s">
        <v>1047</v>
      </c>
      <c r="O364" s="1">
        <v>64269</v>
      </c>
    </row>
    <row r="365" spans="6:15" ht="15" hidden="1" customHeight="1" x14ac:dyDescent="0.25">
      <c r="F365" s="7"/>
      <c r="G365" s="7"/>
      <c r="H365" s="7"/>
      <c r="L365" s="1">
        <v>3111104300</v>
      </c>
      <c r="M365" s="1" t="s">
        <v>1245</v>
      </c>
      <c r="N365" s="1" t="s">
        <v>1030</v>
      </c>
      <c r="O365" s="1">
        <v>23428</v>
      </c>
    </row>
    <row r="366" spans="6:15" ht="15" hidden="1" customHeight="1" x14ac:dyDescent="0.25">
      <c r="F366" s="7"/>
      <c r="G366" s="7"/>
      <c r="H366" s="7"/>
      <c r="L366" s="1">
        <v>3111105700</v>
      </c>
      <c r="M366" s="1" t="s">
        <v>1246</v>
      </c>
      <c r="N366" s="1" t="s">
        <v>1006</v>
      </c>
      <c r="O366" s="1">
        <v>3755</v>
      </c>
    </row>
    <row r="367" spans="6:15" ht="15" hidden="1" customHeight="1" x14ac:dyDescent="0.25">
      <c r="F367" s="7"/>
      <c r="G367" s="7"/>
      <c r="H367" s="7"/>
      <c r="L367" s="1">
        <v>3111105300</v>
      </c>
      <c r="M367" s="1" t="s">
        <v>1247</v>
      </c>
      <c r="N367" s="1" t="s">
        <v>1073</v>
      </c>
      <c r="O367" s="1">
        <v>153817</v>
      </c>
    </row>
    <row r="368" spans="6:15" ht="15" hidden="1" customHeight="1" x14ac:dyDescent="0.25">
      <c r="F368" s="7"/>
      <c r="G368" s="7"/>
      <c r="H368" s="7"/>
      <c r="L368" s="1">
        <v>3111105500</v>
      </c>
      <c r="M368" s="1" t="s">
        <v>1248</v>
      </c>
      <c r="N368" s="1" t="s">
        <v>980</v>
      </c>
      <c r="O368" s="1">
        <v>21321</v>
      </c>
    </row>
    <row r="369" spans="6:15" ht="15" hidden="1" customHeight="1" x14ac:dyDescent="0.25">
      <c r="F369" s="7"/>
      <c r="G369" s="7"/>
      <c r="H369" s="7"/>
      <c r="L369" s="1">
        <v>3111105800</v>
      </c>
      <c r="M369" s="1" t="s">
        <v>1249</v>
      </c>
      <c r="N369" s="1" t="s">
        <v>1045</v>
      </c>
      <c r="O369" s="1">
        <v>14245</v>
      </c>
    </row>
    <row r="370" spans="6:15" ht="15" hidden="1" customHeight="1" x14ac:dyDescent="0.25">
      <c r="F370" s="7"/>
      <c r="G370" s="7"/>
      <c r="H370" s="7"/>
      <c r="L370" s="1">
        <v>3111105900</v>
      </c>
      <c r="M370" s="1" t="s">
        <v>1250</v>
      </c>
      <c r="N370" s="1" t="s">
        <v>1006</v>
      </c>
      <c r="O370" s="1">
        <v>13225</v>
      </c>
    </row>
    <row r="371" spans="6:15" ht="15" hidden="1" customHeight="1" x14ac:dyDescent="0.25">
      <c r="F371" s="7"/>
      <c r="G371" s="7"/>
      <c r="H371" s="7"/>
      <c r="L371" s="1">
        <v>3111106000</v>
      </c>
      <c r="M371" s="1" t="s">
        <v>1251</v>
      </c>
      <c r="N371" s="1" t="s">
        <v>1035</v>
      </c>
      <c r="O371" s="1">
        <v>6034</v>
      </c>
    </row>
    <row r="372" spans="6:15" ht="15" hidden="1" customHeight="1" x14ac:dyDescent="0.25">
      <c r="F372" s="7"/>
      <c r="G372" s="7"/>
      <c r="H372" s="7"/>
      <c r="L372" s="1">
        <v>3111106100</v>
      </c>
      <c r="M372" s="1" t="s">
        <v>1252</v>
      </c>
      <c r="N372" s="1" t="s">
        <v>999</v>
      </c>
      <c r="O372" s="1">
        <v>18084</v>
      </c>
    </row>
    <row r="373" spans="6:15" ht="15" hidden="1" customHeight="1" x14ac:dyDescent="0.25">
      <c r="F373" s="7"/>
      <c r="G373" s="7"/>
      <c r="H373" s="7"/>
      <c r="L373" s="1">
        <v>3111106200</v>
      </c>
      <c r="M373" s="1" t="s">
        <v>1253</v>
      </c>
      <c r="N373" s="1" t="s">
        <v>1045</v>
      </c>
      <c r="O373" s="1">
        <v>3574</v>
      </c>
    </row>
    <row r="374" spans="6:15" ht="15" hidden="1" customHeight="1" x14ac:dyDescent="0.25">
      <c r="F374" s="7"/>
      <c r="G374" s="7"/>
      <c r="H374" s="7"/>
      <c r="L374" s="1">
        <v>3111106300</v>
      </c>
      <c r="M374" s="1" t="s">
        <v>1254</v>
      </c>
      <c r="N374" s="1" t="s">
        <v>1047</v>
      </c>
      <c r="O374" s="1">
        <v>92967</v>
      </c>
    </row>
    <row r="375" spans="6:15" ht="15" hidden="1" customHeight="1" x14ac:dyDescent="0.25">
      <c r="F375" s="7"/>
      <c r="G375" s="7"/>
      <c r="H375" s="7"/>
      <c r="L375" s="1">
        <v>3111106400</v>
      </c>
      <c r="M375" s="1" t="s">
        <v>1255</v>
      </c>
      <c r="N375" s="1" t="s">
        <v>1073</v>
      </c>
      <c r="O375" s="1">
        <v>30097</v>
      </c>
    </row>
    <row r="376" spans="6:15" ht="15" hidden="1" customHeight="1" x14ac:dyDescent="0.25">
      <c r="F376" s="7"/>
      <c r="G376" s="7"/>
      <c r="H376" s="7"/>
      <c r="L376" s="1">
        <v>3112905302</v>
      </c>
      <c r="M376" s="1" t="s">
        <v>1256</v>
      </c>
      <c r="N376" s="1" t="s">
        <v>1073</v>
      </c>
      <c r="O376" s="1">
        <v>153817</v>
      </c>
    </row>
    <row r="377" spans="6:15" ht="15" hidden="1" customHeight="1" x14ac:dyDescent="0.25">
      <c r="F377" s="7"/>
      <c r="G377" s="7"/>
      <c r="H377" s="7"/>
      <c r="L377" s="1">
        <v>3112910101</v>
      </c>
      <c r="M377" s="1" t="s">
        <v>1257</v>
      </c>
      <c r="N377" s="1" t="s">
        <v>977</v>
      </c>
      <c r="O377" s="1">
        <v>478689</v>
      </c>
    </row>
    <row r="378" spans="6:15" ht="15" hidden="1" customHeight="1" x14ac:dyDescent="0.25">
      <c r="F378" s="7"/>
      <c r="G378" s="7"/>
      <c r="H378" s="7"/>
      <c r="L378" s="1">
        <v>3112906701</v>
      </c>
      <c r="M378" s="1" t="s">
        <v>1258</v>
      </c>
      <c r="N378" s="1" t="s">
        <v>1045</v>
      </c>
      <c r="O378" s="1">
        <v>255681</v>
      </c>
    </row>
    <row r="379" spans="6:15" ht="15" hidden="1" customHeight="1" x14ac:dyDescent="0.25">
      <c r="F379" s="7"/>
      <c r="G379" s="7"/>
      <c r="H379" s="7"/>
      <c r="L379" s="1">
        <v>3112903904</v>
      </c>
      <c r="M379" s="1" t="s">
        <v>1259</v>
      </c>
      <c r="N379" s="1" t="s">
        <v>977</v>
      </c>
      <c r="O379" s="1">
        <v>1495189</v>
      </c>
    </row>
    <row r="380" spans="6:15" ht="15" hidden="1" customHeight="1" x14ac:dyDescent="0.25">
      <c r="F380" s="7"/>
      <c r="G380" s="7"/>
      <c r="H380" s="7"/>
      <c r="L380" s="1">
        <v>3112909802</v>
      </c>
      <c r="M380" s="1" t="s">
        <v>1260</v>
      </c>
      <c r="N380" s="1" t="s">
        <v>977</v>
      </c>
      <c r="O380" s="1">
        <v>608114</v>
      </c>
    </row>
    <row r="381" spans="6:15" ht="15" hidden="1" customHeight="1" x14ac:dyDescent="0.25">
      <c r="F381" s="7"/>
      <c r="G381" s="7"/>
      <c r="H381" s="7"/>
      <c r="L381" s="1">
        <v>3111106500</v>
      </c>
      <c r="M381" s="1" t="s">
        <v>1261</v>
      </c>
      <c r="N381" s="1" t="s">
        <v>1103</v>
      </c>
      <c r="O381" s="1">
        <v>12119</v>
      </c>
    </row>
    <row r="382" spans="6:15" ht="15" hidden="1" customHeight="1" x14ac:dyDescent="0.25">
      <c r="F382" s="7"/>
      <c r="G382" s="7"/>
      <c r="H382" s="7"/>
      <c r="L382" s="1">
        <v>3111106600</v>
      </c>
      <c r="M382" s="1" t="s">
        <v>1262</v>
      </c>
      <c r="N382" s="1" t="s">
        <v>1047</v>
      </c>
      <c r="O382" s="1">
        <v>48408</v>
      </c>
    </row>
    <row r="383" spans="6:15" ht="15" hidden="1" customHeight="1" x14ac:dyDescent="0.25">
      <c r="F383" s="7"/>
      <c r="G383" s="7"/>
      <c r="H383" s="7"/>
      <c r="L383" s="1">
        <v>3111106700</v>
      </c>
      <c r="M383" s="1" t="s">
        <v>1263</v>
      </c>
      <c r="N383" s="1" t="s">
        <v>1045</v>
      </c>
      <c r="O383" s="1">
        <v>255681</v>
      </c>
    </row>
    <row r="384" spans="6:15" ht="15" hidden="1" customHeight="1" x14ac:dyDescent="0.25">
      <c r="F384" s="7"/>
      <c r="G384" s="7"/>
      <c r="H384" s="7"/>
      <c r="L384" s="1">
        <v>3111106900</v>
      </c>
      <c r="M384" s="1" t="s">
        <v>1264</v>
      </c>
      <c r="N384" s="1" t="s">
        <v>1006</v>
      </c>
      <c r="O384" s="1">
        <v>8691</v>
      </c>
    </row>
    <row r="385" spans="6:15" ht="15" hidden="1" customHeight="1" x14ac:dyDescent="0.25">
      <c r="F385" s="7"/>
      <c r="G385" s="7"/>
      <c r="H385" s="7"/>
      <c r="L385" s="1">
        <v>3112903905</v>
      </c>
      <c r="M385" s="1" t="s">
        <v>1265</v>
      </c>
      <c r="N385" s="1" t="s">
        <v>977</v>
      </c>
      <c r="O385" s="1">
        <v>1495189</v>
      </c>
    </row>
    <row r="386" spans="6:15" ht="15" hidden="1" customHeight="1" x14ac:dyDescent="0.25">
      <c r="F386" s="7"/>
      <c r="G386" s="7"/>
      <c r="H386" s="7"/>
      <c r="L386" s="1">
        <v>3111107100</v>
      </c>
      <c r="M386" s="1" t="s">
        <v>1266</v>
      </c>
      <c r="N386" s="1" t="s">
        <v>977</v>
      </c>
      <c r="O386" s="1">
        <v>3176</v>
      </c>
    </row>
    <row r="387" spans="6:15" ht="15" hidden="1" customHeight="1" x14ac:dyDescent="0.25">
      <c r="F387" s="7"/>
      <c r="G387" s="7"/>
      <c r="H387" s="7"/>
      <c r="L387" s="1">
        <v>3111107200</v>
      </c>
      <c r="M387" s="1" t="s">
        <v>1267</v>
      </c>
      <c r="N387" s="1" t="s">
        <v>1073</v>
      </c>
      <c r="O387" s="1">
        <v>6647</v>
      </c>
    </row>
    <row r="388" spans="6:15" ht="15" hidden="1" customHeight="1" x14ac:dyDescent="0.25">
      <c r="F388" s="7"/>
      <c r="G388" s="7"/>
      <c r="H388" s="7"/>
      <c r="L388" s="1">
        <v>3111111300</v>
      </c>
      <c r="M388" s="1" t="s">
        <v>1268</v>
      </c>
      <c r="N388" s="1" t="s">
        <v>975</v>
      </c>
      <c r="O388" s="1">
        <v>15310</v>
      </c>
    </row>
    <row r="389" spans="6:15" ht="15" hidden="1" customHeight="1" x14ac:dyDescent="0.25">
      <c r="F389" s="7"/>
      <c r="G389" s="7"/>
      <c r="H389" s="7"/>
      <c r="L389" s="1">
        <v>3111112500</v>
      </c>
      <c r="M389" s="1" t="s">
        <v>1269</v>
      </c>
      <c r="N389" s="1" t="s">
        <v>1035</v>
      </c>
      <c r="O389" s="1">
        <v>17626</v>
      </c>
    </row>
    <row r="390" spans="6:15" ht="15" hidden="1" customHeight="1" x14ac:dyDescent="0.25">
      <c r="F390" s="7"/>
      <c r="G390" s="7"/>
      <c r="H390" s="7"/>
      <c r="L390" s="1">
        <v>3111107300</v>
      </c>
      <c r="M390" s="1" t="s">
        <v>1270</v>
      </c>
      <c r="N390" s="1" t="s">
        <v>1073</v>
      </c>
      <c r="O390" s="1">
        <v>65219</v>
      </c>
    </row>
    <row r="391" spans="6:15" ht="15" hidden="1" customHeight="1" x14ac:dyDescent="0.25">
      <c r="F391" s="7"/>
      <c r="G391" s="7"/>
      <c r="H391" s="7"/>
      <c r="L391" s="1">
        <v>3111100700</v>
      </c>
      <c r="M391" s="1" t="s">
        <v>1271</v>
      </c>
      <c r="N391" s="1" t="s">
        <v>980</v>
      </c>
      <c r="O391" s="1">
        <v>8896</v>
      </c>
    </row>
    <row r="392" spans="6:15" ht="15" hidden="1" customHeight="1" x14ac:dyDescent="0.25">
      <c r="F392" s="7"/>
      <c r="G392" s="7"/>
      <c r="H392" s="7"/>
      <c r="L392" s="1">
        <v>3111107400</v>
      </c>
      <c r="M392" s="1" t="s">
        <v>1272</v>
      </c>
      <c r="N392" s="1" t="s">
        <v>1035</v>
      </c>
      <c r="O392" s="1">
        <v>15454</v>
      </c>
    </row>
    <row r="393" spans="6:15" ht="15" hidden="1" customHeight="1" x14ac:dyDescent="0.25">
      <c r="F393" s="7"/>
      <c r="G393" s="7"/>
      <c r="H393" s="7"/>
      <c r="L393" s="1">
        <v>3111107500</v>
      </c>
      <c r="M393" s="1" t="s">
        <v>1273</v>
      </c>
      <c r="N393" s="1" t="s">
        <v>980</v>
      </c>
      <c r="O393" s="1">
        <v>3762</v>
      </c>
    </row>
    <row r="394" spans="6:15" ht="15" hidden="1" customHeight="1" x14ac:dyDescent="0.25">
      <c r="F394" s="7"/>
      <c r="G394" s="7"/>
      <c r="H394" s="7"/>
      <c r="L394" s="1">
        <v>3111107600</v>
      </c>
      <c r="M394" s="1" t="s">
        <v>1274</v>
      </c>
      <c r="N394" s="1" t="s">
        <v>999</v>
      </c>
      <c r="O394" s="1">
        <v>3405</v>
      </c>
    </row>
    <row r="395" spans="6:15" ht="15" hidden="1" customHeight="1" x14ac:dyDescent="0.25">
      <c r="F395" s="7"/>
      <c r="G395" s="7"/>
      <c r="H395" s="7"/>
      <c r="L395" s="1">
        <v>3111107700</v>
      </c>
      <c r="M395" s="1" t="s">
        <v>1275</v>
      </c>
      <c r="N395" s="1" t="s">
        <v>973</v>
      </c>
      <c r="O395" s="1">
        <v>26306</v>
      </c>
    </row>
    <row r="396" spans="6:15" ht="15" hidden="1" customHeight="1" x14ac:dyDescent="0.25">
      <c r="F396" s="7"/>
      <c r="G396" s="7"/>
      <c r="H396" s="7"/>
      <c r="L396" s="1">
        <v>3111107800</v>
      </c>
      <c r="M396" s="1" t="s">
        <v>1276</v>
      </c>
      <c r="N396" s="1" t="s">
        <v>1035</v>
      </c>
      <c r="O396" s="1">
        <v>31166</v>
      </c>
    </row>
    <row r="397" spans="6:15" ht="15" hidden="1" customHeight="1" x14ac:dyDescent="0.25">
      <c r="F397" s="7"/>
      <c r="G397" s="7"/>
      <c r="H397" s="7"/>
      <c r="L397" s="1">
        <v>3111109800</v>
      </c>
      <c r="M397" s="1" t="s">
        <v>1277</v>
      </c>
      <c r="N397" s="1" t="s">
        <v>977</v>
      </c>
      <c r="O397" s="1">
        <v>608114</v>
      </c>
    </row>
    <row r="398" spans="6:15" ht="15" hidden="1" customHeight="1" x14ac:dyDescent="0.25">
      <c r="F398" s="7"/>
      <c r="G398" s="7"/>
      <c r="H398" s="7"/>
      <c r="L398" s="1">
        <v>3111108000</v>
      </c>
      <c r="M398" s="1" t="s">
        <v>1278</v>
      </c>
      <c r="N398" s="1" t="s">
        <v>1045</v>
      </c>
      <c r="O398" s="1">
        <v>5755</v>
      </c>
    </row>
    <row r="399" spans="6:15" ht="15" hidden="1" customHeight="1" x14ac:dyDescent="0.25">
      <c r="F399" s="7"/>
      <c r="G399" s="7"/>
      <c r="H399" s="7"/>
      <c r="L399" s="1">
        <v>3111108100</v>
      </c>
      <c r="M399" s="1" t="s">
        <v>1279</v>
      </c>
      <c r="N399" s="1" t="s">
        <v>999</v>
      </c>
      <c r="O399" s="1">
        <v>3726</v>
      </c>
    </row>
    <row r="400" spans="6:15" ht="15" hidden="1" customHeight="1" x14ac:dyDescent="0.25">
      <c r="F400" s="7"/>
      <c r="G400" s="7"/>
      <c r="H400" s="7"/>
      <c r="L400" s="1">
        <v>3111105600</v>
      </c>
      <c r="M400" s="1" t="s">
        <v>1280</v>
      </c>
      <c r="N400" s="1" t="s">
        <v>1006</v>
      </c>
      <c r="O400" s="1">
        <v>2517</v>
      </c>
    </row>
    <row r="401" spans="6:15" ht="15" hidden="1" customHeight="1" x14ac:dyDescent="0.25">
      <c r="F401" s="7"/>
      <c r="G401" s="7"/>
      <c r="H401" s="7"/>
      <c r="L401" s="1">
        <v>3111108200</v>
      </c>
      <c r="M401" s="1" t="s">
        <v>1281</v>
      </c>
      <c r="N401" s="1" t="s">
        <v>973</v>
      </c>
      <c r="O401" s="1">
        <v>34829</v>
      </c>
    </row>
    <row r="402" spans="6:15" ht="15" hidden="1" customHeight="1" x14ac:dyDescent="0.25">
      <c r="F402" s="7"/>
      <c r="G402" s="7"/>
      <c r="H402" s="7"/>
      <c r="L402" s="1">
        <v>3112612000</v>
      </c>
      <c r="M402" s="1" t="s">
        <v>1282</v>
      </c>
      <c r="N402" s="1" t="s">
        <v>977</v>
      </c>
      <c r="O402" s="1">
        <v>1243756</v>
      </c>
    </row>
    <row r="403" spans="6:15" ht="15" hidden="1" customHeight="1" x14ac:dyDescent="0.25">
      <c r="F403" s="7"/>
      <c r="G403" s="7"/>
      <c r="H403" s="7"/>
      <c r="L403" s="1">
        <v>3112204400</v>
      </c>
      <c r="M403" s="1" t="s">
        <v>1283</v>
      </c>
      <c r="N403" s="1" t="s">
        <v>977</v>
      </c>
      <c r="O403" s="1">
        <v>41060</v>
      </c>
    </row>
    <row r="404" spans="6:15" ht="15" hidden="1" customHeight="1" x14ac:dyDescent="0.25">
      <c r="F404" s="7"/>
      <c r="G404" s="7"/>
      <c r="H404" s="7"/>
      <c r="L404" s="1">
        <v>3112201800</v>
      </c>
      <c r="M404" s="1" t="s">
        <v>1284</v>
      </c>
      <c r="N404" s="1" t="s">
        <v>1047</v>
      </c>
      <c r="O404" s="1">
        <v>64269</v>
      </c>
    </row>
    <row r="405" spans="6:15" ht="15" hidden="1" customHeight="1" x14ac:dyDescent="0.25">
      <c r="F405" s="7"/>
      <c r="G405" s="7"/>
      <c r="H405" s="7"/>
      <c r="L405" s="1">
        <v>3112200600</v>
      </c>
      <c r="M405" s="1" t="s">
        <v>1285</v>
      </c>
      <c r="N405" s="1" t="s">
        <v>980</v>
      </c>
      <c r="O405" s="1">
        <v>57340</v>
      </c>
    </row>
    <row r="406" spans="6:15" ht="15" hidden="1" customHeight="1" x14ac:dyDescent="0.25">
      <c r="F406" s="7"/>
      <c r="G406" s="7"/>
      <c r="H406" s="7"/>
      <c r="L406" s="1">
        <v>3112205800</v>
      </c>
      <c r="M406" s="1" t="s">
        <v>1286</v>
      </c>
      <c r="N406" s="1" t="s">
        <v>1045</v>
      </c>
      <c r="O406" s="1">
        <v>14245</v>
      </c>
    </row>
    <row r="407" spans="6:15" ht="15" hidden="1" customHeight="1" x14ac:dyDescent="0.25">
      <c r="F407" s="7"/>
      <c r="G407" s="7"/>
      <c r="H407" s="7"/>
      <c r="L407" s="1">
        <v>3112211000</v>
      </c>
      <c r="M407" s="1" t="s">
        <v>1287</v>
      </c>
      <c r="N407" s="1" t="s">
        <v>990</v>
      </c>
      <c r="O407" s="1">
        <v>13737</v>
      </c>
    </row>
    <row r="408" spans="6:15" ht="15" hidden="1" customHeight="1" x14ac:dyDescent="0.25">
      <c r="F408" s="7"/>
      <c r="G408" s="7"/>
      <c r="H408" s="7"/>
      <c r="L408" s="1">
        <v>3112205500</v>
      </c>
      <c r="M408" s="1" t="s">
        <v>1288</v>
      </c>
      <c r="N408" s="1" t="s">
        <v>980</v>
      </c>
      <c r="O408" s="1">
        <v>21321</v>
      </c>
    </row>
    <row r="409" spans="6:15" ht="15" hidden="1" customHeight="1" x14ac:dyDescent="0.25">
      <c r="F409" s="7"/>
      <c r="G409" s="7"/>
      <c r="H409" s="7"/>
      <c r="L409" s="1">
        <v>3112200400</v>
      </c>
      <c r="M409" s="1" t="s">
        <v>1289</v>
      </c>
      <c r="N409" s="1" t="s">
        <v>973</v>
      </c>
      <c r="O409" s="1">
        <v>5545</v>
      </c>
    </row>
    <row r="410" spans="6:15" ht="15" hidden="1" customHeight="1" x14ac:dyDescent="0.25">
      <c r="F410" s="7"/>
      <c r="G410" s="7"/>
      <c r="H410" s="7"/>
      <c r="L410" s="1">
        <v>3112200800</v>
      </c>
      <c r="M410" s="1" t="s">
        <v>1290</v>
      </c>
      <c r="N410" s="1" t="s">
        <v>1035</v>
      </c>
      <c r="O410" s="1">
        <v>72812</v>
      </c>
    </row>
    <row r="411" spans="6:15" ht="15" hidden="1" customHeight="1" x14ac:dyDescent="0.25">
      <c r="F411" s="7"/>
      <c r="G411" s="7"/>
      <c r="H411" s="7"/>
      <c r="L411" s="1">
        <v>3112201300</v>
      </c>
      <c r="M411" s="1" t="s">
        <v>1291</v>
      </c>
      <c r="N411" s="1" t="s">
        <v>1047</v>
      </c>
      <c r="O411" s="1">
        <v>57717</v>
      </c>
    </row>
    <row r="412" spans="6:15" ht="15" hidden="1" customHeight="1" x14ac:dyDescent="0.25">
      <c r="F412" s="7"/>
      <c r="G412" s="7"/>
      <c r="H412" s="7"/>
      <c r="L412" s="1">
        <v>3112203000</v>
      </c>
      <c r="M412" s="1" t="s">
        <v>1292</v>
      </c>
      <c r="N412" s="1" t="s">
        <v>1006</v>
      </c>
      <c r="O412" s="1">
        <v>48839</v>
      </c>
    </row>
    <row r="413" spans="6:15" ht="15" hidden="1" customHeight="1" x14ac:dyDescent="0.25">
      <c r="F413" s="7"/>
      <c r="G413" s="7"/>
      <c r="H413" s="7"/>
      <c r="L413" s="1">
        <v>3112202500</v>
      </c>
      <c r="M413" s="1" t="s">
        <v>1293</v>
      </c>
      <c r="N413" s="1" t="s">
        <v>999</v>
      </c>
      <c r="O413" s="1">
        <v>18091</v>
      </c>
    </row>
    <row r="414" spans="6:15" ht="15" hidden="1" customHeight="1" x14ac:dyDescent="0.25">
      <c r="F414" s="7"/>
      <c r="G414" s="7"/>
      <c r="H414" s="7"/>
      <c r="L414" s="1">
        <v>3112203300</v>
      </c>
      <c r="M414" s="1" t="s">
        <v>1294</v>
      </c>
      <c r="N414" s="1" t="s">
        <v>1047</v>
      </c>
      <c r="O414" s="1">
        <v>21132</v>
      </c>
    </row>
    <row r="415" spans="6:15" ht="15" hidden="1" customHeight="1" x14ac:dyDescent="0.25">
      <c r="F415" s="7"/>
      <c r="G415" s="7"/>
      <c r="H415" s="7"/>
      <c r="L415" s="1">
        <v>3112204700</v>
      </c>
      <c r="M415" s="1" t="s">
        <v>1295</v>
      </c>
      <c r="N415" s="1" t="s">
        <v>1047</v>
      </c>
      <c r="O415" s="1">
        <v>22881</v>
      </c>
    </row>
    <row r="416" spans="6:15" ht="15" hidden="1" customHeight="1" x14ac:dyDescent="0.25">
      <c r="F416" s="7"/>
      <c r="G416" s="7"/>
      <c r="H416" s="7"/>
      <c r="L416" s="1">
        <v>3112204300</v>
      </c>
      <c r="M416" s="1" t="s">
        <v>1296</v>
      </c>
      <c r="N416" s="1" t="s">
        <v>1030</v>
      </c>
      <c r="O416" s="1">
        <v>23428</v>
      </c>
    </row>
    <row r="417" spans="6:15" ht="15" hidden="1" customHeight="1" x14ac:dyDescent="0.25">
      <c r="F417" s="7"/>
      <c r="G417" s="7"/>
      <c r="H417" s="7"/>
      <c r="L417" s="1">
        <v>3112212500</v>
      </c>
      <c r="M417" s="1" t="s">
        <v>1297</v>
      </c>
      <c r="N417" s="1" t="s">
        <v>1035</v>
      </c>
      <c r="O417" s="1">
        <v>17626</v>
      </c>
    </row>
    <row r="418" spans="6:15" ht="15" hidden="1" customHeight="1" x14ac:dyDescent="0.25">
      <c r="F418" s="7"/>
      <c r="G418" s="7"/>
      <c r="H418" s="7"/>
      <c r="L418" s="1">
        <v>3112207400</v>
      </c>
      <c r="M418" s="1" t="s">
        <v>1298</v>
      </c>
      <c r="N418" s="1" t="s">
        <v>1035</v>
      </c>
      <c r="O418" s="1">
        <v>15454</v>
      </c>
    </row>
    <row r="419" spans="6:15" ht="15" hidden="1" customHeight="1" x14ac:dyDescent="0.25">
      <c r="F419" s="7"/>
      <c r="G419" s="7"/>
      <c r="H419" s="7"/>
      <c r="L419" s="1">
        <v>3112207700</v>
      </c>
      <c r="M419" s="1" t="s">
        <v>1299</v>
      </c>
      <c r="N419" s="1" t="s">
        <v>973</v>
      </c>
      <c r="O419" s="1">
        <v>26306</v>
      </c>
    </row>
    <row r="420" spans="6:15" ht="15" hidden="1" customHeight="1" x14ac:dyDescent="0.25">
      <c r="F420" s="7"/>
      <c r="G420" s="7"/>
      <c r="H420" s="7"/>
      <c r="L420" s="1">
        <v>3112207800</v>
      </c>
      <c r="M420" s="1" t="s">
        <v>1300</v>
      </c>
      <c r="N420" s="1" t="s">
        <v>1035</v>
      </c>
      <c r="O420" s="1">
        <v>31166</v>
      </c>
    </row>
    <row r="421" spans="6:15" ht="15" hidden="1" customHeight="1" x14ac:dyDescent="0.25">
      <c r="F421" s="7"/>
      <c r="G421" s="7"/>
      <c r="H421" s="7"/>
      <c r="L421" s="1">
        <v>3112208400</v>
      </c>
      <c r="M421" s="1" t="s">
        <v>1301</v>
      </c>
      <c r="N421" s="1" t="s">
        <v>1045</v>
      </c>
      <c r="O421" s="1">
        <v>14410</v>
      </c>
    </row>
    <row r="422" spans="6:15" ht="15" hidden="1" customHeight="1" x14ac:dyDescent="0.25">
      <c r="F422" s="7"/>
      <c r="G422" s="7"/>
      <c r="H422" s="7"/>
      <c r="L422" s="1">
        <v>3112210500</v>
      </c>
      <c r="M422" s="1" t="s">
        <v>1302</v>
      </c>
      <c r="N422" s="1" t="s">
        <v>1047</v>
      </c>
      <c r="O422" s="1">
        <v>21871</v>
      </c>
    </row>
    <row r="423" spans="6:15" ht="15" hidden="1" customHeight="1" x14ac:dyDescent="0.25">
      <c r="F423" s="7"/>
      <c r="G423" s="7"/>
      <c r="H423" s="7"/>
      <c r="L423" s="1">
        <v>3112211600</v>
      </c>
      <c r="M423" s="1" t="s">
        <v>1303</v>
      </c>
      <c r="N423" s="1" t="s">
        <v>1073</v>
      </c>
      <c r="O423" s="1">
        <v>18711</v>
      </c>
    </row>
    <row r="424" spans="6:15" ht="15" hidden="1" customHeight="1" x14ac:dyDescent="0.25">
      <c r="F424" s="7"/>
      <c r="G424" s="7"/>
      <c r="H424" s="7"/>
      <c r="L424" s="1">
        <v>3112202300</v>
      </c>
      <c r="M424" s="1" t="s">
        <v>1304</v>
      </c>
      <c r="N424" s="1" t="s">
        <v>975</v>
      </c>
      <c r="O424" s="1">
        <v>100534</v>
      </c>
    </row>
    <row r="425" spans="6:15" ht="15" hidden="1" customHeight="1" x14ac:dyDescent="0.25">
      <c r="F425" s="7"/>
      <c r="G425" s="7"/>
      <c r="H425" s="7"/>
      <c r="L425" s="1">
        <v>3112205900</v>
      </c>
      <c r="M425" s="1" t="s">
        <v>1305</v>
      </c>
      <c r="N425" s="1" t="s">
        <v>1006</v>
      </c>
      <c r="O425" s="1">
        <v>13225</v>
      </c>
    </row>
    <row r="426" spans="6:15" ht="15" hidden="1" customHeight="1" x14ac:dyDescent="0.25">
      <c r="F426" s="7"/>
      <c r="G426" s="7"/>
      <c r="H426" s="7"/>
      <c r="L426" s="1">
        <v>3112206700</v>
      </c>
      <c r="M426" s="1" t="s">
        <v>1306</v>
      </c>
      <c r="N426" s="1" t="s">
        <v>1045</v>
      </c>
      <c r="O426" s="1">
        <v>255681</v>
      </c>
    </row>
    <row r="427" spans="6:15" ht="15" hidden="1" customHeight="1" x14ac:dyDescent="0.25">
      <c r="F427" s="7"/>
      <c r="G427" s="7"/>
      <c r="H427" s="7"/>
      <c r="L427" s="1">
        <v>3112208600</v>
      </c>
      <c r="M427" s="1" t="s">
        <v>1307</v>
      </c>
      <c r="N427" s="1" t="s">
        <v>973</v>
      </c>
      <c r="O427" s="1">
        <v>18096</v>
      </c>
    </row>
    <row r="428" spans="6:15" ht="15" hidden="1" customHeight="1" x14ac:dyDescent="0.25">
      <c r="F428" s="7"/>
      <c r="G428" s="7"/>
      <c r="H428" s="7"/>
      <c r="L428" s="1">
        <v>2112200200</v>
      </c>
      <c r="M428" s="1" t="s">
        <v>1308</v>
      </c>
    </row>
    <row r="429" spans="6:15" ht="15" hidden="1" customHeight="1" x14ac:dyDescent="0.25">
      <c r="F429" s="7"/>
      <c r="G429" s="7"/>
      <c r="H429" s="7"/>
      <c r="L429" s="1">
        <v>3112800009</v>
      </c>
      <c r="M429" s="1" t="s">
        <v>1309</v>
      </c>
    </row>
    <row r="430" spans="6:15" ht="15" hidden="1" customHeight="1" x14ac:dyDescent="0.25">
      <c r="F430" s="7"/>
      <c r="G430" s="7"/>
      <c r="H430" s="7"/>
      <c r="L430" s="1">
        <v>3112800011</v>
      </c>
      <c r="M430" s="1" t="s">
        <v>1310</v>
      </c>
    </row>
    <row r="431" spans="6:15" ht="15" hidden="1" customHeight="1" x14ac:dyDescent="0.25">
      <c r="F431" s="7"/>
      <c r="G431" s="7"/>
      <c r="H431" s="7"/>
      <c r="L431" s="1" t="s">
        <v>1016</v>
      </c>
      <c r="M431" s="1" t="s">
        <v>1311</v>
      </c>
    </row>
    <row r="432" spans="6:15" ht="15" hidden="1" customHeight="1" x14ac:dyDescent="0.25">
      <c r="F432" s="7"/>
      <c r="G432" s="7"/>
      <c r="H432" s="7"/>
      <c r="L432" s="1">
        <v>3111108300</v>
      </c>
      <c r="M432" s="1" t="s">
        <v>1312</v>
      </c>
      <c r="N432" s="1" t="s">
        <v>980</v>
      </c>
      <c r="O432" s="1">
        <v>69031</v>
      </c>
    </row>
    <row r="433" spans="6:15" ht="15" hidden="1" customHeight="1" x14ac:dyDescent="0.25">
      <c r="F433" s="7"/>
      <c r="G433" s="7"/>
      <c r="H433" s="7"/>
      <c r="L433" s="1">
        <v>3111108400</v>
      </c>
      <c r="M433" s="1" t="s">
        <v>1313</v>
      </c>
      <c r="N433" s="1" t="s">
        <v>1045</v>
      </c>
      <c r="O433" s="1">
        <v>14410</v>
      </c>
    </row>
    <row r="434" spans="6:15" ht="15" hidden="1" customHeight="1" x14ac:dyDescent="0.25">
      <c r="F434" s="7"/>
      <c r="G434" s="7"/>
      <c r="H434" s="7"/>
      <c r="L434" s="1">
        <v>3111108500</v>
      </c>
      <c r="M434" s="1" t="s">
        <v>1314</v>
      </c>
      <c r="N434" s="1" t="s">
        <v>975</v>
      </c>
      <c r="O434" s="1">
        <v>37986</v>
      </c>
    </row>
    <row r="435" spans="6:15" ht="15" hidden="1" customHeight="1" x14ac:dyDescent="0.25">
      <c r="F435" s="7"/>
      <c r="G435" s="7"/>
      <c r="H435" s="7"/>
      <c r="L435" s="1">
        <v>3111108600</v>
      </c>
      <c r="M435" s="1" t="s">
        <v>1315</v>
      </c>
      <c r="N435" s="1" t="s">
        <v>973</v>
      </c>
      <c r="O435" s="1">
        <v>18096</v>
      </c>
    </row>
    <row r="436" spans="6:15" ht="15" hidden="1" customHeight="1" x14ac:dyDescent="0.25">
      <c r="F436" s="7"/>
      <c r="G436" s="7"/>
      <c r="H436" s="7"/>
      <c r="L436" s="1">
        <v>3111108700</v>
      </c>
      <c r="M436" s="1" t="s">
        <v>1316</v>
      </c>
      <c r="N436" s="1" t="s">
        <v>975</v>
      </c>
      <c r="O436" s="1">
        <v>16847</v>
      </c>
    </row>
    <row r="437" spans="6:15" ht="15" hidden="1" customHeight="1" x14ac:dyDescent="0.25">
      <c r="F437" s="7"/>
      <c r="G437" s="7"/>
      <c r="H437" s="7"/>
      <c r="L437" s="1">
        <v>3111108900</v>
      </c>
      <c r="M437" s="1" t="s">
        <v>1317</v>
      </c>
      <c r="N437" s="1" t="s">
        <v>973</v>
      </c>
      <c r="O437" s="1">
        <v>3511</v>
      </c>
    </row>
    <row r="438" spans="6:15" ht="15" hidden="1" customHeight="1" x14ac:dyDescent="0.25">
      <c r="F438" s="7"/>
      <c r="G438" s="7"/>
      <c r="H438" s="7"/>
      <c r="L438" s="1">
        <v>3111108800</v>
      </c>
      <c r="M438" s="1" t="s">
        <v>1318</v>
      </c>
      <c r="N438" s="1" t="s">
        <v>990</v>
      </c>
      <c r="O438" s="1">
        <v>16573</v>
      </c>
    </row>
    <row r="439" spans="6:15" ht="15" hidden="1" customHeight="1" x14ac:dyDescent="0.25">
      <c r="F439" s="7"/>
      <c r="G439" s="7"/>
      <c r="H439" s="7"/>
      <c r="L439" s="1">
        <v>3111109000</v>
      </c>
      <c r="M439" s="1" t="s">
        <v>1319</v>
      </c>
      <c r="N439" s="1" t="s">
        <v>990</v>
      </c>
      <c r="O439" s="1">
        <v>7051</v>
      </c>
    </row>
    <row r="440" spans="6:15" ht="15" hidden="1" customHeight="1" x14ac:dyDescent="0.25">
      <c r="F440" s="7"/>
      <c r="G440" s="7"/>
      <c r="H440" s="7"/>
      <c r="L440" s="1">
        <v>3111109100</v>
      </c>
      <c r="M440" s="1" t="s">
        <v>1320</v>
      </c>
      <c r="N440" s="1" t="s">
        <v>1073</v>
      </c>
      <c r="O440" s="1">
        <v>40105</v>
      </c>
    </row>
    <row r="441" spans="6:15" ht="15" hidden="1" customHeight="1" x14ac:dyDescent="0.25">
      <c r="F441" s="7"/>
      <c r="G441" s="7"/>
      <c r="H441" s="7"/>
      <c r="L441" s="1">
        <v>3111109200</v>
      </c>
      <c r="M441" s="1" t="s">
        <v>1321</v>
      </c>
      <c r="N441" s="1" t="s">
        <v>973</v>
      </c>
      <c r="O441" s="1">
        <v>10837</v>
      </c>
    </row>
    <row r="442" spans="6:15" ht="15" hidden="1" customHeight="1" x14ac:dyDescent="0.25">
      <c r="F442" s="7"/>
      <c r="G442" s="7"/>
      <c r="H442" s="7"/>
      <c r="L442" s="1">
        <v>3111109300</v>
      </c>
      <c r="M442" s="1" t="s">
        <v>1322</v>
      </c>
      <c r="N442" s="1" t="s">
        <v>1035</v>
      </c>
      <c r="O442" s="1">
        <v>136123</v>
      </c>
    </row>
    <row r="443" spans="6:15" ht="15" hidden="1" customHeight="1" x14ac:dyDescent="0.25">
      <c r="F443" s="7"/>
      <c r="G443" s="7"/>
      <c r="H443" s="7"/>
      <c r="L443" s="1">
        <v>3111109400</v>
      </c>
      <c r="M443" s="1" t="s">
        <v>1323</v>
      </c>
      <c r="N443" s="1" t="s">
        <v>1135</v>
      </c>
      <c r="O443" s="1">
        <v>40697</v>
      </c>
    </row>
    <row r="444" spans="6:15" ht="15" hidden="1" customHeight="1" x14ac:dyDescent="0.25">
      <c r="F444" s="7"/>
      <c r="G444" s="7"/>
      <c r="H444" s="7"/>
      <c r="L444" s="1">
        <v>3111109500</v>
      </c>
      <c r="M444" s="1" t="s">
        <v>1324</v>
      </c>
      <c r="N444" s="1" t="s">
        <v>980</v>
      </c>
      <c r="O444" s="1">
        <v>9088</v>
      </c>
    </row>
    <row r="445" spans="6:15" ht="15" hidden="1" customHeight="1" x14ac:dyDescent="0.25">
      <c r="F445" s="7"/>
      <c r="G445" s="7"/>
      <c r="H445" s="7"/>
      <c r="L445" s="1">
        <v>3111109600</v>
      </c>
      <c r="M445" s="1" t="s">
        <v>1325</v>
      </c>
      <c r="N445" s="1" t="s">
        <v>1006</v>
      </c>
      <c r="O445" s="1">
        <v>20857</v>
      </c>
    </row>
    <row r="446" spans="6:15" ht="15" hidden="1" customHeight="1" x14ac:dyDescent="0.25">
      <c r="F446" s="7"/>
      <c r="G446" s="7"/>
      <c r="H446" s="7"/>
      <c r="L446" s="1">
        <v>3111109700</v>
      </c>
      <c r="M446" s="1" t="s">
        <v>1326</v>
      </c>
      <c r="N446" s="1" t="s">
        <v>977</v>
      </c>
      <c r="O446" s="1">
        <v>416626</v>
      </c>
    </row>
    <row r="447" spans="6:15" ht="15" hidden="1" customHeight="1" x14ac:dyDescent="0.25">
      <c r="F447" s="7"/>
      <c r="G447" s="7"/>
      <c r="H447" s="7"/>
      <c r="L447" s="1">
        <v>3111109900</v>
      </c>
      <c r="M447" s="1" t="s">
        <v>1327</v>
      </c>
      <c r="N447" s="1" t="s">
        <v>975</v>
      </c>
      <c r="O447" s="1">
        <v>9591</v>
      </c>
    </row>
    <row r="448" spans="6:15" ht="15" hidden="1" customHeight="1" x14ac:dyDescent="0.25">
      <c r="F448" s="7"/>
      <c r="G448" s="7"/>
      <c r="H448" s="7"/>
      <c r="L448" s="1">
        <v>3111110000</v>
      </c>
      <c r="M448" s="1" t="s">
        <v>1328</v>
      </c>
      <c r="N448" s="1" t="s">
        <v>1030</v>
      </c>
      <c r="O448" s="1">
        <v>35050</v>
      </c>
    </row>
    <row r="449" spans="6:15" ht="15" hidden="1" customHeight="1" x14ac:dyDescent="0.25">
      <c r="F449" s="7"/>
      <c r="G449" s="7"/>
      <c r="H449" s="7"/>
      <c r="L449" s="1">
        <v>3111110100</v>
      </c>
      <c r="M449" s="1" t="s">
        <v>1329</v>
      </c>
      <c r="N449" s="1" t="s">
        <v>977</v>
      </c>
      <c r="O449" s="1">
        <v>478689</v>
      </c>
    </row>
    <row r="450" spans="6:15" ht="15" hidden="1" customHeight="1" x14ac:dyDescent="0.25">
      <c r="F450" s="7"/>
      <c r="G450" s="7"/>
      <c r="H450" s="7"/>
      <c r="L450" s="1">
        <v>3111110200</v>
      </c>
      <c r="M450" s="1" t="s">
        <v>1330</v>
      </c>
      <c r="N450" s="1" t="s">
        <v>990</v>
      </c>
      <c r="O450" s="1">
        <v>5930</v>
      </c>
    </row>
    <row r="451" spans="6:15" ht="15" hidden="1" customHeight="1" x14ac:dyDescent="0.25">
      <c r="F451" s="7"/>
      <c r="G451" s="7"/>
      <c r="H451" s="7"/>
      <c r="L451" s="1">
        <v>3111110300</v>
      </c>
      <c r="M451" s="1" t="s">
        <v>1331</v>
      </c>
      <c r="N451" s="1" t="s">
        <v>975</v>
      </c>
      <c r="O451" s="1">
        <v>7256</v>
      </c>
    </row>
    <row r="452" spans="6:15" ht="15" hidden="1" customHeight="1" x14ac:dyDescent="0.25">
      <c r="F452" s="7"/>
      <c r="G452" s="7"/>
      <c r="H452" s="7"/>
      <c r="L452" s="1">
        <v>3111110400</v>
      </c>
      <c r="M452" s="1" t="s">
        <v>1332</v>
      </c>
      <c r="N452" s="1" t="s">
        <v>1145</v>
      </c>
      <c r="O452" s="1">
        <v>4435</v>
      </c>
    </row>
    <row r="453" spans="6:15" ht="15" hidden="1" customHeight="1" x14ac:dyDescent="0.25">
      <c r="F453" s="7"/>
      <c r="G453" s="7"/>
      <c r="H453" s="7"/>
      <c r="L453" s="1">
        <v>3111110500</v>
      </c>
      <c r="M453" s="1" t="s">
        <v>1333</v>
      </c>
      <c r="N453" s="1" t="s">
        <v>1047</v>
      </c>
      <c r="O453" s="1">
        <v>21871</v>
      </c>
    </row>
    <row r="454" spans="6:15" ht="15" hidden="1" customHeight="1" x14ac:dyDescent="0.25">
      <c r="F454" s="7"/>
      <c r="G454" s="7"/>
      <c r="H454" s="7"/>
      <c r="L454" s="1">
        <v>3111110600</v>
      </c>
      <c r="M454" s="1" t="s">
        <v>1334</v>
      </c>
      <c r="N454" s="1" t="s">
        <v>990</v>
      </c>
      <c r="O454" s="1">
        <v>4234</v>
      </c>
    </row>
    <row r="455" spans="6:15" ht="15" hidden="1" customHeight="1" x14ac:dyDescent="0.25">
      <c r="F455" s="7"/>
      <c r="G455" s="7"/>
      <c r="H455" s="7"/>
      <c r="L455" s="1">
        <v>3111110700</v>
      </c>
      <c r="M455" s="1" t="s">
        <v>1335</v>
      </c>
      <c r="N455" s="1" t="s">
        <v>1006</v>
      </c>
      <c r="O455" s="1">
        <v>6316</v>
      </c>
    </row>
    <row r="456" spans="6:15" ht="15" hidden="1" customHeight="1" x14ac:dyDescent="0.25">
      <c r="F456" s="7"/>
      <c r="G456" s="7"/>
      <c r="H456" s="7"/>
      <c r="L456" s="1">
        <v>3111110800</v>
      </c>
      <c r="M456" s="1" t="s">
        <v>1336</v>
      </c>
      <c r="N456" s="1" t="s">
        <v>975</v>
      </c>
      <c r="O456" s="1">
        <v>34182</v>
      </c>
    </row>
    <row r="457" spans="6:15" ht="15" hidden="1" customHeight="1" x14ac:dyDescent="0.25">
      <c r="F457" s="7"/>
      <c r="G457" s="7"/>
      <c r="H457" s="7"/>
      <c r="L457" s="1">
        <v>3111110900</v>
      </c>
      <c r="M457" s="1" t="s">
        <v>1337</v>
      </c>
      <c r="N457" s="1" t="s">
        <v>1073</v>
      </c>
      <c r="O457" s="1">
        <v>17325</v>
      </c>
    </row>
    <row r="458" spans="6:15" ht="15" hidden="1" customHeight="1" x14ac:dyDescent="0.25">
      <c r="F458" s="7"/>
      <c r="G458" s="7"/>
      <c r="H458" s="7"/>
      <c r="L458" s="1">
        <v>3111111000</v>
      </c>
      <c r="M458" s="1" t="s">
        <v>1338</v>
      </c>
      <c r="N458" s="1" t="s">
        <v>990</v>
      </c>
      <c r="O458" s="1">
        <v>13737</v>
      </c>
    </row>
    <row r="459" spans="6:15" ht="15" hidden="1" customHeight="1" x14ac:dyDescent="0.25">
      <c r="F459" s="7"/>
      <c r="G459" s="7"/>
      <c r="H459" s="7"/>
      <c r="L459" s="1">
        <v>3111111100</v>
      </c>
      <c r="M459" s="1" t="s">
        <v>1339</v>
      </c>
      <c r="N459" s="1" t="s">
        <v>1035</v>
      </c>
      <c r="O459" s="1">
        <v>6705</v>
      </c>
    </row>
    <row r="460" spans="6:15" ht="15" hidden="1" customHeight="1" x14ac:dyDescent="0.25">
      <c r="F460" s="7"/>
      <c r="G460" s="7"/>
      <c r="H460" s="7"/>
      <c r="L460" s="1">
        <v>3111111200</v>
      </c>
      <c r="M460" s="1" t="s">
        <v>1340</v>
      </c>
      <c r="N460" s="1" t="s">
        <v>1006</v>
      </c>
      <c r="O460" s="1">
        <v>5798</v>
      </c>
    </row>
    <row r="461" spans="6:15" ht="15" hidden="1" customHeight="1" x14ac:dyDescent="0.25">
      <c r="F461" s="7"/>
      <c r="G461" s="7"/>
      <c r="H461" s="7"/>
      <c r="L461" s="1">
        <v>3111111400</v>
      </c>
      <c r="M461" s="1" t="s">
        <v>1341</v>
      </c>
      <c r="N461" s="1" t="s">
        <v>973</v>
      </c>
      <c r="O461" s="1">
        <v>16969</v>
      </c>
    </row>
    <row r="462" spans="6:15" ht="15" hidden="1" customHeight="1" x14ac:dyDescent="0.25">
      <c r="F462" s="7"/>
      <c r="G462" s="7"/>
      <c r="H462" s="7"/>
      <c r="L462" s="1">
        <v>3111111500</v>
      </c>
      <c r="M462" s="1" t="s">
        <v>1342</v>
      </c>
      <c r="N462" s="1" t="s">
        <v>1145</v>
      </c>
      <c r="O462" s="1">
        <v>5638</v>
      </c>
    </row>
    <row r="463" spans="6:15" ht="15" hidden="1" customHeight="1" x14ac:dyDescent="0.25">
      <c r="F463" s="7"/>
      <c r="G463" s="7"/>
      <c r="H463" s="7"/>
      <c r="L463" s="1">
        <v>3111111600</v>
      </c>
      <c r="M463" s="1" t="s">
        <v>1343</v>
      </c>
      <c r="N463" s="1" t="s">
        <v>1073</v>
      </c>
      <c r="O463" s="1">
        <v>18711</v>
      </c>
    </row>
    <row r="464" spans="6:15" ht="15" hidden="1" customHeight="1" x14ac:dyDescent="0.25">
      <c r="F464" s="7"/>
      <c r="G464" s="7"/>
      <c r="H464" s="7"/>
      <c r="L464" s="1">
        <v>3111106800</v>
      </c>
      <c r="M464" s="1" t="s">
        <v>1344</v>
      </c>
      <c r="N464" s="1" t="s">
        <v>1158</v>
      </c>
      <c r="O464" s="1">
        <v>11623</v>
      </c>
    </row>
    <row r="465" spans="6:15" ht="15" hidden="1" customHeight="1" x14ac:dyDescent="0.25">
      <c r="F465" s="7"/>
      <c r="G465" s="7"/>
      <c r="H465" s="7"/>
      <c r="L465" s="1">
        <v>3111111800</v>
      </c>
      <c r="M465" s="1" t="s">
        <v>1345</v>
      </c>
      <c r="N465" s="1" t="s">
        <v>1026</v>
      </c>
      <c r="O465" s="1">
        <v>22284</v>
      </c>
    </row>
    <row r="466" spans="6:15" ht="15" hidden="1" customHeight="1" x14ac:dyDescent="0.25">
      <c r="F466" s="7"/>
      <c r="G466" s="7"/>
      <c r="H466" s="7"/>
      <c r="L466" s="1">
        <v>3111111900</v>
      </c>
      <c r="M466" s="1" t="s">
        <v>1346</v>
      </c>
      <c r="N466" s="1" t="s">
        <v>973</v>
      </c>
      <c r="O466" s="1">
        <v>27901</v>
      </c>
    </row>
    <row r="467" spans="6:15" ht="15" hidden="1" customHeight="1" x14ac:dyDescent="0.25">
      <c r="F467" s="7"/>
      <c r="G467" s="7"/>
      <c r="H467" s="7"/>
      <c r="L467" s="1">
        <v>3111112000</v>
      </c>
      <c r="M467" s="1" t="s">
        <v>1347</v>
      </c>
      <c r="N467" s="1" t="s">
        <v>977</v>
      </c>
      <c r="O467" s="1">
        <v>1243756</v>
      </c>
    </row>
    <row r="468" spans="6:15" ht="15" hidden="1" customHeight="1" x14ac:dyDescent="0.25">
      <c r="F468" s="7"/>
      <c r="G468" s="7"/>
      <c r="H468" s="7"/>
      <c r="L468" s="1">
        <v>3111112100</v>
      </c>
      <c r="M468" s="1" t="s">
        <v>1348</v>
      </c>
      <c r="N468" s="1" t="s">
        <v>1103</v>
      </c>
      <c r="O468" s="1">
        <v>29192</v>
      </c>
    </row>
    <row r="469" spans="6:15" ht="15" hidden="1" customHeight="1" x14ac:dyDescent="0.25">
      <c r="F469" s="7"/>
      <c r="G469" s="7"/>
      <c r="H469" s="7"/>
      <c r="L469" s="1">
        <v>3111112200</v>
      </c>
      <c r="M469" s="1" t="s">
        <v>1349</v>
      </c>
      <c r="N469" s="1" t="s">
        <v>975</v>
      </c>
      <c r="O469" s="1">
        <v>6685</v>
      </c>
    </row>
    <row r="470" spans="6:15" ht="15" hidden="1" customHeight="1" x14ac:dyDescent="0.25">
      <c r="F470" s="7"/>
      <c r="G470" s="7"/>
      <c r="H470" s="7"/>
      <c r="L470" s="1">
        <v>3111112300</v>
      </c>
      <c r="M470" s="1" t="s">
        <v>1350</v>
      </c>
      <c r="N470" s="1" t="s">
        <v>1047</v>
      </c>
      <c r="O470" s="1">
        <v>17585</v>
      </c>
    </row>
    <row r="471" spans="6:15" ht="15" hidden="1" customHeight="1" x14ac:dyDescent="0.25">
      <c r="F471" s="7"/>
      <c r="G471" s="7"/>
      <c r="H471" s="7"/>
      <c r="L471" s="1">
        <v>3111102300</v>
      </c>
      <c r="M471" s="1" t="s">
        <v>1351</v>
      </c>
      <c r="N471" s="1" t="s">
        <v>975</v>
      </c>
      <c r="O471" s="1">
        <v>100534</v>
      </c>
    </row>
    <row r="472" spans="6:15" ht="15" hidden="1" customHeight="1" x14ac:dyDescent="0.25">
      <c r="F472" s="7"/>
      <c r="G472" s="7"/>
      <c r="H472" s="7"/>
      <c r="L472" s="1">
        <v>3111112400</v>
      </c>
      <c r="M472" s="1" t="s">
        <v>1352</v>
      </c>
      <c r="N472" s="1" t="s">
        <v>977</v>
      </c>
      <c r="O472" s="1">
        <v>63636</v>
      </c>
    </row>
    <row r="473" spans="6:15" ht="15" hidden="1" customHeight="1" x14ac:dyDescent="0.25">
      <c r="F473" s="7"/>
      <c r="G473" s="7"/>
      <c r="H473" s="7"/>
      <c r="L473" s="1">
        <v>3112903903</v>
      </c>
      <c r="M473" s="1" t="s">
        <v>1353</v>
      </c>
      <c r="N473" s="1" t="s">
        <v>977</v>
      </c>
      <c r="O473" s="1">
        <v>1495189</v>
      </c>
    </row>
    <row r="474" spans="6:15" ht="15" hidden="1" customHeight="1" x14ac:dyDescent="0.25">
      <c r="F474" s="7"/>
      <c r="G474" s="7"/>
      <c r="H474" s="7"/>
    </row>
    <row r="475" spans="6:15" ht="15" hidden="1" customHeight="1" x14ac:dyDescent="0.25">
      <c r="F475" s="7"/>
      <c r="G475" s="7"/>
      <c r="H475" s="7"/>
    </row>
    <row r="476" spans="6:15" ht="15" hidden="1" customHeight="1" x14ac:dyDescent="0.25">
      <c r="F476" s="7"/>
      <c r="G476" s="7"/>
      <c r="H476" s="7"/>
    </row>
    <row r="477" spans="6:15" ht="15" hidden="1" customHeight="1" x14ac:dyDescent="0.25">
      <c r="F477" s="7"/>
      <c r="G477" s="7"/>
      <c r="H477" s="7"/>
    </row>
    <row r="478" spans="6:15" ht="15" hidden="1" customHeight="1" x14ac:dyDescent="0.25">
      <c r="F478" s="7"/>
      <c r="G478" s="7"/>
      <c r="H478" s="7"/>
    </row>
    <row r="479" spans="6:15" ht="15" hidden="1" customHeight="1" x14ac:dyDescent="0.25"/>
    <row r="480" spans="6:15" ht="15" hidden="1" customHeight="1" x14ac:dyDescent="0.25"/>
    <row r="481" ht="15" hidden="1" customHeight="1" x14ac:dyDescent="0.25"/>
    <row r="482" ht="15" hidden="1" customHeight="1" x14ac:dyDescent="0.25"/>
    <row r="483" ht="15" hidden="1" customHeight="1" x14ac:dyDescent="0.25"/>
    <row r="484" ht="15" hidden="1" customHeight="1" x14ac:dyDescent="0.25"/>
    <row r="485" ht="15" hidden="1" customHeight="1" x14ac:dyDescent="0.25"/>
    <row r="486" ht="15" hidden="1" customHeight="1" x14ac:dyDescent="0.25"/>
    <row r="487" ht="15" hidden="1" customHeight="1" x14ac:dyDescent="0.25"/>
    <row r="488" ht="15" hidden="1" customHeight="1" x14ac:dyDescent="0.25"/>
    <row r="489" ht="15" hidden="1" customHeight="1" x14ac:dyDescent="0.25"/>
    <row r="490" ht="15" hidden="1" customHeight="1" x14ac:dyDescent="0.25"/>
    <row r="491" ht="15" hidden="1" customHeight="1" x14ac:dyDescent="0.25"/>
    <row r="492" ht="15" hidden="1" customHeight="1" x14ac:dyDescent="0.25"/>
    <row r="493" ht="15" hidden="1" customHeight="1" x14ac:dyDescent="0.25"/>
    <row r="494" ht="15" hidden="1" customHeight="1" x14ac:dyDescent="0.25"/>
    <row r="495" ht="15" hidden="1" customHeight="1" x14ac:dyDescent="0.25"/>
    <row r="496" ht="15" hidden="1" customHeight="1" x14ac:dyDescent="0.25"/>
    <row r="497" ht="15" hidden="1" customHeight="1" x14ac:dyDescent="0.25"/>
    <row r="498" ht="15" hidden="1" customHeight="1" x14ac:dyDescent="0.25"/>
    <row r="499" ht="15" hidden="1" customHeight="1" x14ac:dyDescent="0.25"/>
    <row r="500" ht="15" hidden="1" customHeight="1" x14ac:dyDescent="0.25"/>
    <row r="501" ht="15" hidden="1" customHeight="1" x14ac:dyDescent="0.25"/>
    <row r="502" ht="15" hidden="1" customHeight="1" x14ac:dyDescent="0.25"/>
    <row r="503" ht="15" hidden="1" customHeight="1" x14ac:dyDescent="0.25"/>
    <row r="504" ht="15" hidden="1" customHeight="1" x14ac:dyDescent="0.25"/>
    <row r="505" ht="15" hidden="1" customHeight="1" x14ac:dyDescent="0.25"/>
    <row r="506" ht="15" hidden="1" customHeight="1" x14ac:dyDescent="0.25"/>
    <row r="507" ht="15" hidden="1" customHeight="1" x14ac:dyDescent="0.25"/>
    <row r="508" ht="15" hidden="1" customHeight="1" x14ac:dyDescent="0.25"/>
    <row r="509" ht="15" hidden="1" customHeight="1" x14ac:dyDescent="0.25"/>
    <row r="510" ht="15" hidden="1" customHeight="1" x14ac:dyDescent="0.25"/>
    <row r="511" ht="15" hidden="1" customHeight="1" x14ac:dyDescent="0.25"/>
    <row r="512" ht="15" hidden="1" customHeight="1" x14ac:dyDescent="0.25"/>
    <row r="513" ht="15" hidden="1" customHeight="1" x14ac:dyDescent="0.25"/>
    <row r="514" ht="15" hidden="1" customHeight="1" x14ac:dyDescent="0.25"/>
    <row r="515" ht="15" hidden="1" customHeight="1" x14ac:dyDescent="0.25"/>
    <row r="516" ht="15" hidden="1" customHeight="1" x14ac:dyDescent="0.25"/>
    <row r="517" ht="15" hidden="1" customHeight="1" x14ac:dyDescent="0.25"/>
    <row r="518" ht="15" hidden="1" customHeight="1" x14ac:dyDescent="0.25"/>
    <row r="519" ht="15" hidden="1" customHeight="1" x14ac:dyDescent="0.25"/>
    <row r="520" ht="15" hidden="1" customHeight="1" x14ac:dyDescent="0.25"/>
    <row r="521" ht="15" hidden="1" customHeight="1" x14ac:dyDescent="0.25"/>
    <row r="522" ht="15" hidden="1" customHeight="1" x14ac:dyDescent="0.25"/>
    <row r="523" ht="15" hidden="1" customHeight="1" x14ac:dyDescent="0.25"/>
    <row r="524" ht="15" hidden="1" customHeight="1" x14ac:dyDescent="0.25"/>
    <row r="525" ht="15" hidden="1" customHeight="1" x14ac:dyDescent="0.25"/>
    <row r="526" ht="15" hidden="1" customHeight="1" x14ac:dyDescent="0.25"/>
    <row r="527" ht="15" hidden="1" customHeight="1" x14ac:dyDescent="0.25"/>
    <row r="528" ht="15" hidden="1" customHeight="1" x14ac:dyDescent="0.25"/>
    <row r="529" ht="15" hidden="1" customHeight="1" x14ac:dyDescent="0.25"/>
    <row r="530" ht="15" hidden="1" customHeight="1" x14ac:dyDescent="0.25"/>
    <row r="531" ht="15" hidden="1" customHeight="1" x14ac:dyDescent="0.25"/>
    <row r="532" ht="15" hidden="1" customHeight="1" x14ac:dyDescent="0.25"/>
    <row r="533" ht="15" hidden="1" customHeight="1" x14ac:dyDescent="0.25"/>
    <row r="534" ht="15" hidden="1" customHeight="1" x14ac:dyDescent="0.25"/>
    <row r="535" ht="15" hidden="1" customHeight="1" x14ac:dyDescent="0.25"/>
    <row r="536" ht="15" hidden="1" customHeight="1" x14ac:dyDescent="0.25"/>
    <row r="537" ht="15" hidden="1" customHeight="1" x14ac:dyDescent="0.25"/>
    <row r="538" ht="15" hidden="1" customHeight="1" x14ac:dyDescent="0.25"/>
    <row r="539" ht="15" hidden="1" customHeight="1" x14ac:dyDescent="0.25"/>
    <row r="540" ht="15" hidden="1" customHeight="1" x14ac:dyDescent="0.25"/>
    <row r="541" ht="15" hidden="1" customHeight="1" x14ac:dyDescent="0.25"/>
    <row r="542" ht="15" hidden="1" customHeight="1" x14ac:dyDescent="0.25"/>
    <row r="543" ht="15" hidden="1" customHeight="1" x14ac:dyDescent="0.25"/>
    <row r="544" ht="15" hidden="1" customHeight="1" x14ac:dyDescent="0.25"/>
    <row r="545" ht="15" hidden="1" customHeight="1" x14ac:dyDescent="0.25"/>
    <row r="546" ht="15" hidden="1" customHeight="1" x14ac:dyDescent="0.25"/>
    <row r="547" ht="15" hidden="1" customHeight="1" x14ac:dyDescent="0.25"/>
    <row r="548" ht="15" hidden="1" customHeight="1" x14ac:dyDescent="0.25"/>
    <row r="549" ht="15" hidden="1" customHeight="1" x14ac:dyDescent="0.25"/>
    <row r="550" ht="15" hidden="1" customHeight="1" x14ac:dyDescent="0.25"/>
    <row r="551" ht="15" hidden="1" customHeight="1" x14ac:dyDescent="0.25"/>
    <row r="552" ht="15" hidden="1" customHeight="1" x14ac:dyDescent="0.25"/>
    <row r="553" ht="15" hidden="1" customHeight="1" x14ac:dyDescent="0.25"/>
    <row r="554" ht="15" hidden="1" customHeight="1" x14ac:dyDescent="0.25"/>
    <row r="555" ht="15" hidden="1" customHeight="1" x14ac:dyDescent="0.25"/>
    <row r="556" ht="15" hidden="1" customHeight="1" x14ac:dyDescent="0.25"/>
    <row r="557" ht="15" hidden="1" customHeight="1" x14ac:dyDescent="0.25"/>
    <row r="558" ht="15" hidden="1" customHeight="1" x14ac:dyDescent="0.25"/>
    <row r="559" ht="15" hidden="1" customHeight="1" x14ac:dyDescent="0.25"/>
  </sheetData>
  <sheetProtection sheet="1" objects="1" scenarios="1"/>
  <mergeCells count="123">
    <mergeCell ref="B89:O89"/>
    <mergeCell ref="Z89:AM89"/>
    <mergeCell ref="K3:AD3"/>
    <mergeCell ref="K4:AD4"/>
    <mergeCell ref="B6:AM6"/>
    <mergeCell ref="B7:K7"/>
    <mergeCell ref="L7:V7"/>
    <mergeCell ref="W7:AM7"/>
    <mergeCell ref="B10:Z10"/>
    <mergeCell ref="AA10:AM10"/>
    <mergeCell ref="B11:Z11"/>
    <mergeCell ref="AA11:AM11"/>
    <mergeCell ref="B13:J13"/>
    <mergeCell ref="K13:AM13"/>
    <mergeCell ref="AF8:AK8"/>
    <mergeCell ref="AL8:AM8"/>
    <mergeCell ref="B9:D9"/>
    <mergeCell ref="E9:K9"/>
    <mergeCell ref="L9:S9"/>
    <mergeCell ref="T9:X9"/>
    <mergeCell ref="Y9:AC9"/>
    <mergeCell ref="AD9:AE9"/>
    <mergeCell ref="AF9:AK9"/>
    <mergeCell ref="AL9:AM9"/>
    <mergeCell ref="B8:D8"/>
    <mergeCell ref="E8:K8"/>
    <mergeCell ref="L8:S8"/>
    <mergeCell ref="T8:X8"/>
    <mergeCell ref="Y8:AC8"/>
    <mergeCell ref="AD8:AE8"/>
    <mergeCell ref="Q18:T18"/>
    <mergeCell ref="AJ18:AM18"/>
    <mergeCell ref="O19:P19"/>
    <mergeCell ref="Q19:T19"/>
    <mergeCell ref="AJ19:AM19"/>
    <mergeCell ref="Q20:T20"/>
    <mergeCell ref="AJ20:AM20"/>
    <mergeCell ref="B14:J16"/>
    <mergeCell ref="K14:AM16"/>
    <mergeCell ref="B17:P17"/>
    <mergeCell ref="Q17:T17"/>
    <mergeCell ref="U17:AI17"/>
    <mergeCell ref="AJ17:AM17"/>
    <mergeCell ref="Q21:T21"/>
    <mergeCell ref="AJ21:AM21"/>
    <mergeCell ref="Q22:T22"/>
    <mergeCell ref="AJ22:AM22"/>
    <mergeCell ref="B23:S23"/>
    <mergeCell ref="T23:Y23"/>
    <mergeCell ref="Z23:AA23"/>
    <mergeCell ref="AB23:AG23"/>
    <mergeCell ref="AH23:AI23"/>
    <mergeCell ref="AJ23:AK23"/>
    <mergeCell ref="AL23:AM23"/>
    <mergeCell ref="B25:AM25"/>
    <mergeCell ref="B26:R27"/>
    <mergeCell ref="S26:Y26"/>
    <mergeCell ref="Z26:AF26"/>
    <mergeCell ref="AG26:AM26"/>
    <mergeCell ref="S27:Y27"/>
    <mergeCell ref="Z27:AF27"/>
    <mergeCell ref="AG27:AM27"/>
    <mergeCell ref="B29:G29"/>
    <mergeCell ref="H29:L29"/>
    <mergeCell ref="M29:R29"/>
    <mergeCell ref="S29:Y29"/>
    <mergeCell ref="Z29:AF29"/>
    <mergeCell ref="AG29:AM29"/>
    <mergeCell ref="B28:G28"/>
    <mergeCell ref="H28:L28"/>
    <mergeCell ref="M28:R28"/>
    <mergeCell ref="S28:Y28"/>
    <mergeCell ref="Z28:AF28"/>
    <mergeCell ref="AG28:AM28"/>
    <mergeCell ref="AH45:AM45"/>
    <mergeCell ref="AH46:AM46"/>
    <mergeCell ref="AH47:AM47"/>
    <mergeCell ref="AH48:AM48"/>
    <mergeCell ref="AH49:AM49"/>
    <mergeCell ref="AH50:AM50"/>
    <mergeCell ref="B30:AM30"/>
    <mergeCell ref="B31:AM31"/>
    <mergeCell ref="B41:AM41"/>
    <mergeCell ref="AH42:AM42"/>
    <mergeCell ref="AH43:AM43"/>
    <mergeCell ref="AH44:AM44"/>
    <mergeCell ref="AH57:AM57"/>
    <mergeCell ref="AH58:AM58"/>
    <mergeCell ref="AH59:AM59"/>
    <mergeCell ref="AH60:AM60"/>
    <mergeCell ref="AH61:AM61"/>
    <mergeCell ref="AH62:AM62"/>
    <mergeCell ref="AH51:AM51"/>
    <mergeCell ref="AH52:AM52"/>
    <mergeCell ref="B53:AM53"/>
    <mergeCell ref="AH54:AM54"/>
    <mergeCell ref="AH55:AM55"/>
    <mergeCell ref="AH56:AM56"/>
    <mergeCell ref="B70:AM70"/>
    <mergeCell ref="B71:AM71"/>
    <mergeCell ref="B72:AM72"/>
    <mergeCell ref="B73:AM73"/>
    <mergeCell ref="B74:AM74"/>
    <mergeCell ref="B75:AM75"/>
    <mergeCell ref="AH63:AM63"/>
    <mergeCell ref="B65:AM65"/>
    <mergeCell ref="B66:AM66"/>
    <mergeCell ref="B67:AM67"/>
    <mergeCell ref="B68:AM68"/>
    <mergeCell ref="B69:AM69"/>
    <mergeCell ref="B87:O87"/>
    <mergeCell ref="Z87:AM87"/>
    <mergeCell ref="B88:O88"/>
    <mergeCell ref="Z88:AM88"/>
    <mergeCell ref="B82:AM82"/>
    <mergeCell ref="B83:AM83"/>
    <mergeCell ref="B76:AM76"/>
    <mergeCell ref="B77:AM77"/>
    <mergeCell ref="B78:AM78"/>
    <mergeCell ref="B79:AM79"/>
    <mergeCell ref="B80:AM80"/>
    <mergeCell ref="B81:AM81"/>
    <mergeCell ref="S85:AK85"/>
  </mergeCells>
  <conditionalFormatting sqref="B11:AM11">
    <cfRule type="cellIs" dxfId="465" priority="35" operator="lessThanOrEqual">
      <formula>0</formula>
    </cfRule>
  </conditionalFormatting>
  <conditionalFormatting sqref="B18:B19">
    <cfRule type="cellIs" dxfId="464" priority="34" operator="lessThanOrEqual">
      <formula>0</formula>
    </cfRule>
  </conditionalFormatting>
  <conditionalFormatting sqref="K14:AM16">
    <cfRule type="cellIs" dxfId="463" priority="33" operator="lessThanOrEqual">
      <formula>0</formula>
    </cfRule>
  </conditionalFormatting>
  <conditionalFormatting sqref="Q18">
    <cfRule type="cellIs" dxfId="462" priority="32" operator="lessThanOrEqual">
      <formula>0</formula>
    </cfRule>
  </conditionalFormatting>
  <conditionalFormatting sqref="O19:P19">
    <cfRule type="cellIs" dxfId="461" priority="31" operator="lessThanOrEqual">
      <formula>0</formula>
    </cfRule>
  </conditionalFormatting>
  <conditionalFormatting sqref="AD9:AM9 B9:L9 Y9 T9">
    <cfRule type="cellIs" dxfId="460" priority="30" operator="lessThanOrEqual">
      <formula>0</formula>
    </cfRule>
  </conditionalFormatting>
  <conditionalFormatting sqref="S29">
    <cfRule type="cellIs" dxfId="459" priority="29" operator="lessThanOrEqual">
      <formula>0</formula>
    </cfRule>
  </conditionalFormatting>
  <conditionalFormatting sqref="B29">
    <cfRule type="cellIs" dxfId="458" priority="28" operator="lessThanOrEqual">
      <formula>0</formula>
    </cfRule>
  </conditionalFormatting>
  <conditionalFormatting sqref="M29">
    <cfRule type="cellIs" dxfId="457" priority="27" operator="lessThanOrEqual">
      <formula>0</formula>
    </cfRule>
  </conditionalFormatting>
  <conditionalFormatting sqref="Z28">
    <cfRule type="cellIs" dxfId="456" priority="26" operator="lessThanOrEqual">
      <formula>0</formula>
    </cfRule>
  </conditionalFormatting>
  <conditionalFormatting sqref="Z27">
    <cfRule type="cellIs" dxfId="455" priority="25" operator="lessThanOrEqual">
      <formula>0</formula>
    </cfRule>
  </conditionalFormatting>
  <conditionalFormatting sqref="S85:AK85">
    <cfRule type="cellIs" dxfId="454" priority="24" operator="equal">
      <formula>0</formula>
    </cfRule>
  </conditionalFormatting>
  <conditionalFormatting sqref="H29:L29">
    <cfRule type="cellIs" dxfId="453" priority="23" operator="lessThanOrEqual">
      <formula>0</formula>
    </cfRule>
  </conditionalFormatting>
  <conditionalFormatting sqref="AG28">
    <cfRule type="cellIs" dxfId="452" priority="22" operator="lessThanOrEqual">
      <formula>0</formula>
    </cfRule>
  </conditionalFormatting>
  <conditionalFormatting sqref="AG27">
    <cfRule type="cellIs" dxfId="451" priority="21" operator="lessThanOrEqual">
      <formula>0</formula>
    </cfRule>
  </conditionalFormatting>
  <conditionalFormatting sqref="B89">
    <cfRule type="containsBlanks" dxfId="450" priority="20">
      <formula>LEN(TRIM(B89))=0</formula>
    </cfRule>
  </conditionalFormatting>
  <conditionalFormatting sqref="Z89">
    <cfRule type="containsBlanks" dxfId="449" priority="19">
      <formula>LEN(TRIM(Z89))=0</formula>
    </cfRule>
  </conditionalFormatting>
  <conditionalFormatting sqref="B20:B22">
    <cfRule type="cellIs" dxfId="448" priority="18" operator="lessThanOrEqual">
      <formula>0</formula>
    </cfRule>
  </conditionalFormatting>
  <conditionalFormatting sqref="U20:U22">
    <cfRule type="cellIs" dxfId="447" priority="15" operator="lessThanOrEqual">
      <formula>0</formula>
    </cfRule>
  </conditionalFormatting>
  <conditionalFormatting sqref="AH23:AI23">
    <cfRule type="cellIs" dxfId="446" priority="14" operator="lessThanOrEqual">
      <formula>0</formula>
    </cfRule>
  </conditionalFormatting>
  <conditionalFormatting sqref="Z23:AA23">
    <cfRule type="cellIs" dxfId="445" priority="12" operator="lessThanOrEqual">
      <formula>0</formula>
    </cfRule>
  </conditionalFormatting>
  <conditionalFormatting sqref="AL23:AM23">
    <cfRule type="cellIs" dxfId="444" priority="13" operator="lessThanOrEqual">
      <formula>0</formula>
    </cfRule>
  </conditionalFormatting>
  <conditionalFormatting sqref="U18:U19">
    <cfRule type="cellIs" dxfId="443" priority="11" operator="lessThanOrEqual">
      <formula>0</formula>
    </cfRule>
  </conditionalFormatting>
  <conditionalFormatting sqref="Q22">
    <cfRule type="cellIs" dxfId="442" priority="6" operator="lessThanOrEqual">
      <formula>0</formula>
    </cfRule>
  </conditionalFormatting>
  <conditionalFormatting sqref="Q19">
    <cfRule type="cellIs" dxfId="441" priority="9" operator="lessThanOrEqual">
      <formula>0</formula>
    </cfRule>
  </conditionalFormatting>
  <conditionalFormatting sqref="Q20">
    <cfRule type="cellIs" dxfId="440" priority="8" operator="lessThanOrEqual">
      <formula>0</formula>
    </cfRule>
  </conditionalFormatting>
  <conditionalFormatting sqref="Q21">
    <cfRule type="cellIs" dxfId="439" priority="7" operator="lessThanOrEqual">
      <formula>0</formula>
    </cfRule>
  </conditionalFormatting>
  <conditionalFormatting sqref="AJ18">
    <cfRule type="cellIs" dxfId="438" priority="5" operator="lessThanOrEqual">
      <formula>0</formula>
    </cfRule>
  </conditionalFormatting>
  <conditionalFormatting sqref="AJ19">
    <cfRule type="cellIs" dxfId="437" priority="4" operator="lessThanOrEqual">
      <formula>0</formula>
    </cfRule>
  </conditionalFormatting>
  <conditionalFormatting sqref="AJ20">
    <cfRule type="cellIs" dxfId="436" priority="3" operator="lessThanOrEqual">
      <formula>0</formula>
    </cfRule>
  </conditionalFormatting>
  <conditionalFormatting sqref="AJ21">
    <cfRule type="cellIs" dxfId="435" priority="2" operator="lessThanOrEqual">
      <formula>0</formula>
    </cfRule>
  </conditionalFormatting>
  <conditionalFormatting sqref="AJ22">
    <cfRule type="cellIs" dxfId="434" priority="1" operator="lessThanOrEqual">
      <formula>0</formula>
    </cfRule>
  </conditionalFormatting>
  <dataValidations count="9">
    <dataValidation operator="equal" allowBlank="1" showInputMessage="1" showErrorMessage="1" sqref="B32:B40" xr:uid="{00000000-0002-0000-0000-000000000000}"/>
    <dataValidation operator="greaterThanOrEqual" allowBlank="1" showInputMessage="1" showErrorMessage="1" sqref="M29:R29" xr:uid="{00000000-0002-0000-0000-000001000000}"/>
    <dataValidation type="date" operator="greaterThanOrEqual" allowBlank="1" showInputMessage="1" showErrorMessage="1" sqref="E9:K9" xr:uid="{00000000-0002-0000-0000-000002000000}">
      <formula1>43101</formula1>
    </dataValidation>
    <dataValidation type="whole" allowBlank="1" showInputMessage="1" showErrorMessage="1" sqref="B9:D9" xr:uid="{00000000-0002-0000-0000-000003000000}">
      <formula1>0</formula1>
      <formula2>9999</formula2>
    </dataValidation>
    <dataValidation type="date" operator="greaterThanOrEqual" allowBlank="1" showInputMessage="1" showErrorMessage="1" sqref="T9:X9" xr:uid="{00000000-0002-0000-0000-000004000000}">
      <formula1>42736</formula1>
    </dataValidation>
    <dataValidation type="whole" allowBlank="1" showInputMessage="1" showErrorMessage="1" sqref="AD9:AE9 AL9:AM9" xr:uid="{00000000-0002-0000-0000-000005000000}">
      <formula1>0</formula1>
      <formula2>999</formula2>
    </dataValidation>
    <dataValidation type="list" allowBlank="1" showInputMessage="1" showErrorMessage="1" sqref="AF9:AK9 Y9 B19:B22 U18:U22" xr:uid="{00000000-0002-0000-0000-000006000000}">
      <formula1>"X"</formula1>
    </dataValidation>
    <dataValidation type="whole" operator="greaterThan" allowBlank="1" showInputMessage="1" showErrorMessage="1" sqref="O19:P19" xr:uid="{00000000-0002-0000-0000-000007000000}">
      <formula1>0</formula1>
    </dataValidation>
    <dataValidation type="list" allowBlank="1" showInputMessage="1" showErrorMessage="1" sqref="Q18:T22 AJ18:AM22" xr:uid="{00000000-0002-0000-0000-000008000000}">
      <formula1>"2019, 2020, 2021, 2022, 2023, 2024, 2025"</formula1>
    </dataValidation>
  </dataValidations>
  <pageMargins left="0.39370078740157483" right="0.39370078740157483" top="0.39370078740157483" bottom="0.39370078740157483" header="0.31496062992125984" footer="0.19685039370078741"/>
  <pageSetup scale="85" orientation="portrait" r:id="rId1"/>
  <headerFooter>
    <oddFooter>&amp;R&amp;P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tabColor theme="9"/>
  </sheetPr>
  <dimension ref="A1:M19"/>
  <sheetViews>
    <sheetView showGridLines="0" topLeftCell="A4" workbookViewId="0">
      <selection activeCell="C8" sqref="C8"/>
    </sheetView>
  </sheetViews>
  <sheetFormatPr baseColWidth="10" defaultRowHeight="15" customHeight="1" x14ac:dyDescent="0.25"/>
  <cols>
    <col min="1" max="1" width="5" style="56" bestFit="1" customWidth="1"/>
    <col min="2" max="2" width="67.140625" style="56" customWidth="1"/>
    <col min="3" max="13" width="17.42578125" customWidth="1"/>
  </cols>
  <sheetData>
    <row r="1" spans="1:13" ht="15.75" customHeight="1" x14ac:dyDescent="0.25">
      <c r="A1" s="366" t="s">
        <v>733</v>
      </c>
      <c r="B1" s="368" t="s">
        <v>30</v>
      </c>
      <c r="C1" s="370" t="s">
        <v>31</v>
      </c>
      <c r="D1" s="370"/>
      <c r="E1" s="370"/>
      <c r="F1" s="370"/>
      <c r="G1" s="370"/>
      <c r="H1" s="370"/>
      <c r="I1" s="370"/>
      <c r="J1" s="371" t="s">
        <v>32</v>
      </c>
      <c r="K1" s="371"/>
      <c r="L1" s="371"/>
      <c r="M1" s="372" t="s">
        <v>33</v>
      </c>
    </row>
    <row r="2" spans="1:13" ht="63.75" x14ac:dyDescent="0.25">
      <c r="A2" s="367"/>
      <c r="B2" s="369"/>
      <c r="C2" s="127" t="s">
        <v>34</v>
      </c>
      <c r="D2" s="128" t="s">
        <v>35</v>
      </c>
      <c r="E2" s="129" t="s">
        <v>36</v>
      </c>
      <c r="F2" s="129" t="s">
        <v>37</v>
      </c>
      <c r="G2" s="129" t="s">
        <v>38</v>
      </c>
      <c r="H2" s="129" t="s">
        <v>39</v>
      </c>
      <c r="I2" s="129" t="s">
        <v>40</v>
      </c>
      <c r="J2" s="130" t="s">
        <v>41</v>
      </c>
      <c r="K2" s="130" t="s">
        <v>42</v>
      </c>
      <c r="L2" s="130" t="s">
        <v>43</v>
      </c>
      <c r="M2" s="373"/>
    </row>
    <row r="3" spans="1:13" ht="15" customHeight="1" x14ac:dyDescent="0.25">
      <c r="A3" s="131">
        <v>1</v>
      </c>
      <c r="B3" s="132" t="s">
        <v>734</v>
      </c>
      <c r="C3" s="82">
        <f>SUM('COG-FF'!C3+'COG-FF'!C40+'COG-FF'!C105+'COG-FF'!C190-'COG-FF'!C226)</f>
        <v>15660934</v>
      </c>
      <c r="D3" s="82">
        <f>SUM('COG-FF'!D3+'COG-FF'!D40+'COG-FF'!D105+'COG-FF'!D190-'COG-FF'!D226)</f>
        <v>0</v>
      </c>
      <c r="E3" s="82">
        <f>SUM('COG-FF'!E3+'COG-FF'!E40+'COG-FF'!E105+'COG-FF'!E190-'COG-FF'!E226)</f>
        <v>0</v>
      </c>
      <c r="F3" s="82">
        <f>SUM('COG-FF'!F3+'COG-FF'!F40+'COG-FF'!F105+'COG-FF'!F190-'COG-FF'!F226)</f>
        <v>0</v>
      </c>
      <c r="G3" s="82">
        <f>SUM('COG-FF'!G3+'COG-FF'!G40+'COG-FF'!G105+'COG-FF'!G190-'COG-FF'!G226)</f>
        <v>27880843</v>
      </c>
      <c r="H3" s="82">
        <f>SUM('COG-FF'!H3+'COG-FF'!H40+'COG-FF'!H105+'COG-FF'!H190-'COG-FF'!H226)</f>
        <v>134210</v>
      </c>
      <c r="I3" s="82">
        <f>SUM('COG-FF'!I3+'COG-FF'!I40+'COG-FF'!I105+'COG-FF'!I190-'COG-FF'!I226)</f>
        <v>0</v>
      </c>
      <c r="J3" s="82">
        <f>SUM('COG-FF'!J3+'COG-FF'!J40+'COG-FF'!J105+'COG-FF'!J190-'COG-FF'!J226)</f>
        <v>13005691</v>
      </c>
      <c r="K3" s="82">
        <f>SUM('COG-FF'!K3+'COG-FF'!K40+'COG-FF'!K105+'COG-FF'!K190-'COG-FF'!K226)</f>
        <v>0</v>
      </c>
      <c r="L3" s="82">
        <f>SUM('COG-FF'!L3+'COG-FF'!L40+'COG-FF'!L105+'COG-FF'!L190-'COG-FF'!L226)</f>
        <v>0</v>
      </c>
      <c r="M3" s="82">
        <f>SUM(C3:L3)</f>
        <v>56681678</v>
      </c>
    </row>
    <row r="4" spans="1:13" ht="15" customHeight="1" x14ac:dyDescent="0.25">
      <c r="A4" s="131">
        <v>2</v>
      </c>
      <c r="B4" s="132" t="s">
        <v>735</v>
      </c>
      <c r="C4" s="82">
        <f>SUM('COG-FF'!C250+'COG-FF'!C309+'COG-FF'!C331)</f>
        <v>3019557</v>
      </c>
      <c r="D4" s="82">
        <f>SUM('COG-FF'!D250+'COG-FF'!D309+'COG-FF'!D331)</f>
        <v>0</v>
      </c>
      <c r="E4" s="82">
        <f>SUM('COG-FF'!E250+'COG-FF'!E309+'COG-FF'!E331)</f>
        <v>0</v>
      </c>
      <c r="F4" s="82">
        <f>SUM('COG-FF'!F250+'COG-FF'!F309+'COG-FF'!F331)</f>
        <v>0</v>
      </c>
      <c r="G4" s="82">
        <f>SUM('COG-FF'!G250+'COG-FF'!G309+'COG-FF'!G331)</f>
        <v>27119157</v>
      </c>
      <c r="H4" s="82">
        <f>SUM('COG-FF'!H250+'COG-FF'!H309+'COG-FF'!H331)</f>
        <v>0</v>
      </c>
      <c r="I4" s="82">
        <f>SUM('COG-FF'!I250+'COG-FF'!I309+'COG-FF'!I331)</f>
        <v>0</v>
      </c>
      <c r="J4" s="82">
        <f>SUM('COG-FF'!J250+'COG-FF'!J309+'COG-FF'!J331)</f>
        <v>8236231</v>
      </c>
      <c r="K4" s="82">
        <f>SUM('COG-FF'!K250+'COG-FF'!K309+'COG-FF'!K331)</f>
        <v>6000000</v>
      </c>
      <c r="L4" s="82">
        <f>SUM('COG-FF'!L250+'COG-FF'!L309+'COG-FF'!L331)</f>
        <v>0</v>
      </c>
      <c r="M4" s="82">
        <f>SUM(C4:L4)</f>
        <v>44374945</v>
      </c>
    </row>
    <row r="5" spans="1:13" ht="15" customHeight="1" x14ac:dyDescent="0.25">
      <c r="A5" s="131">
        <v>3</v>
      </c>
      <c r="B5" s="132" t="s">
        <v>736</v>
      </c>
      <c r="C5" s="82">
        <f>SUM('COG-FF'!C397)</f>
        <v>0</v>
      </c>
      <c r="D5" s="82">
        <f>SUM('COG-FF'!D397)</f>
        <v>0</v>
      </c>
      <c r="E5" s="82">
        <f>SUM('COG-FF'!E397)</f>
        <v>0</v>
      </c>
      <c r="F5" s="82">
        <f>SUM('COG-FF'!F397)</f>
        <v>0</v>
      </c>
      <c r="G5" s="82">
        <f>SUM('COG-FF'!G397)</f>
        <v>0</v>
      </c>
      <c r="H5" s="82">
        <f>SUM('COG-FF'!H397)</f>
        <v>0</v>
      </c>
      <c r="I5" s="82">
        <f>SUM('COG-FF'!I397)</f>
        <v>0</v>
      </c>
      <c r="J5" s="82">
        <f>SUM('COG-FF'!J397)</f>
        <v>990540</v>
      </c>
      <c r="K5" s="82">
        <f>SUM('COG-FF'!K397)</f>
        <v>0</v>
      </c>
      <c r="L5" s="82">
        <f>SUM('COG-FF'!L397)</f>
        <v>0</v>
      </c>
      <c r="M5" s="82">
        <f>SUM(C5:L5)</f>
        <v>990540</v>
      </c>
    </row>
    <row r="6" spans="1:13" x14ac:dyDescent="0.25">
      <c r="A6" s="131">
        <v>4</v>
      </c>
      <c r="B6" s="132" t="s">
        <v>672</v>
      </c>
      <c r="C6" s="82">
        <f>SUM('COG-FF'!C226)</f>
        <v>0</v>
      </c>
      <c r="D6" s="82">
        <f>SUM('COG-FF'!D226)</f>
        <v>0</v>
      </c>
      <c r="E6" s="82">
        <f>SUM('COG-FF'!E226)</f>
        <v>0</v>
      </c>
      <c r="F6" s="82">
        <f>SUM('COG-FF'!F226)</f>
        <v>0</v>
      </c>
      <c r="G6" s="82">
        <f>SUM('COG-FF'!G226)</f>
        <v>0</v>
      </c>
      <c r="H6" s="82">
        <f>SUM('COG-FF'!H226)</f>
        <v>0</v>
      </c>
      <c r="I6" s="82">
        <f>SUM('COG-FF'!I226)</f>
        <v>0</v>
      </c>
      <c r="J6" s="82">
        <f>SUM('COG-FF'!J226)</f>
        <v>0</v>
      </c>
      <c r="K6" s="82">
        <f>SUM('COG-FF'!K226)</f>
        <v>0</v>
      </c>
      <c r="L6" s="82">
        <f>SUM('COG-FF'!L226)</f>
        <v>0</v>
      </c>
      <c r="M6" s="82">
        <f>SUM(C6:L6)</f>
        <v>0</v>
      </c>
    </row>
    <row r="7" spans="1:13" x14ac:dyDescent="0.25">
      <c r="A7" s="131">
        <v>5</v>
      </c>
      <c r="B7" s="132" t="s">
        <v>632</v>
      </c>
      <c r="C7" s="82">
        <f>SUM('COG-FF'!C379)</f>
        <v>0</v>
      </c>
      <c r="D7" s="82">
        <f>SUM('COG-FF'!D379)</f>
        <v>0</v>
      </c>
      <c r="E7" s="82">
        <f>SUM('COG-FF'!E379)</f>
        <v>0</v>
      </c>
      <c r="F7" s="82">
        <f>SUM('COG-FF'!F379)</f>
        <v>0</v>
      </c>
      <c r="G7" s="82">
        <f>SUM('COG-FF'!G379)</f>
        <v>0</v>
      </c>
      <c r="H7" s="82">
        <f>SUM('COG-FF'!H379)</f>
        <v>0</v>
      </c>
      <c r="I7" s="82">
        <f>SUM('COG-FF'!I379)</f>
        <v>0</v>
      </c>
      <c r="J7" s="82">
        <f>SUM('COG-FF'!J379)</f>
        <v>0</v>
      </c>
      <c r="K7" s="82">
        <f>SUM('COG-FF'!K379)</f>
        <v>0</v>
      </c>
      <c r="L7" s="82">
        <f>SUM('COG-FF'!L379)</f>
        <v>0</v>
      </c>
      <c r="M7" s="82">
        <f>SUM(C7:L7)</f>
        <v>0</v>
      </c>
    </row>
    <row r="8" spans="1:13" x14ac:dyDescent="0.25">
      <c r="A8" s="133"/>
      <c r="B8" s="134" t="s">
        <v>456</v>
      </c>
      <c r="C8" s="118">
        <f>SUM(C3:C7)</f>
        <v>18680491</v>
      </c>
      <c r="D8" s="118">
        <f t="shared" ref="D8:M8" si="0">SUM(D3:D7)</f>
        <v>0</v>
      </c>
      <c r="E8" s="118">
        <f t="shared" si="0"/>
        <v>0</v>
      </c>
      <c r="F8" s="118">
        <f t="shared" si="0"/>
        <v>0</v>
      </c>
      <c r="G8" s="118">
        <f t="shared" si="0"/>
        <v>55000000</v>
      </c>
      <c r="H8" s="118">
        <f t="shared" si="0"/>
        <v>134210</v>
      </c>
      <c r="I8" s="118">
        <f t="shared" si="0"/>
        <v>0</v>
      </c>
      <c r="J8" s="118">
        <f t="shared" si="0"/>
        <v>22232462</v>
      </c>
      <c r="K8" s="118">
        <f t="shared" si="0"/>
        <v>6000000</v>
      </c>
      <c r="L8" s="118">
        <f t="shared" si="0"/>
        <v>0</v>
      </c>
      <c r="M8" s="118">
        <f t="shared" si="0"/>
        <v>102047163</v>
      </c>
    </row>
    <row r="9" spans="1:13" x14ac:dyDescent="0.25">
      <c r="A9" s="133"/>
      <c r="B9" s="134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</row>
    <row r="10" spans="1:13" x14ac:dyDescent="0.25">
      <c r="A10" s="133"/>
      <c r="B10" s="134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</row>
    <row r="11" spans="1:13" x14ac:dyDescent="0.25">
      <c r="A11" s="133"/>
      <c r="B11" s="133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</row>
    <row r="12" spans="1:13" x14ac:dyDescent="0.25">
      <c r="A12" s="133"/>
      <c r="B12" s="133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</row>
    <row r="13" spans="1:13" ht="63.75" customHeight="1" x14ac:dyDescent="0.25">
      <c r="A13" s="137" t="s">
        <v>716</v>
      </c>
      <c r="B13" s="138" t="s">
        <v>30</v>
      </c>
      <c r="C13" s="127" t="s">
        <v>737</v>
      </c>
      <c r="D13" s="128" t="s">
        <v>738</v>
      </c>
      <c r="E13" s="129" t="s">
        <v>739</v>
      </c>
      <c r="F13" s="129" t="s">
        <v>740</v>
      </c>
      <c r="G13" s="129" t="s">
        <v>741</v>
      </c>
      <c r="H13" s="129" t="s">
        <v>742</v>
      </c>
      <c r="I13" s="129" t="s">
        <v>743</v>
      </c>
      <c r="J13" s="130" t="s">
        <v>744</v>
      </c>
      <c r="K13" s="130" t="s">
        <v>745</v>
      </c>
      <c r="L13" s="139" t="s">
        <v>33</v>
      </c>
      <c r="M13" s="136"/>
    </row>
    <row r="14" spans="1:13" x14ac:dyDescent="0.25">
      <c r="A14" s="131">
        <v>1</v>
      </c>
      <c r="B14" s="132" t="s">
        <v>734</v>
      </c>
      <c r="C14" s="82">
        <f>'COG-FF'!M3</f>
        <v>24162273</v>
      </c>
      <c r="D14" s="82">
        <f>'COG-FF'!M40</f>
        <v>13410353</v>
      </c>
      <c r="E14" s="82">
        <f>'COG-FF'!M105</f>
        <v>11723686</v>
      </c>
      <c r="F14" s="82">
        <f>SUM('COG-FF'!M190-'COG-FF'!M226)</f>
        <v>7385366</v>
      </c>
      <c r="G14" s="82"/>
      <c r="H14" s="82"/>
      <c r="I14" s="82"/>
      <c r="J14" s="82"/>
      <c r="K14" s="82"/>
      <c r="L14" s="82">
        <f>SUM(C14:K14)</f>
        <v>56681678</v>
      </c>
      <c r="M14" s="136"/>
    </row>
    <row r="15" spans="1:13" x14ac:dyDescent="0.25">
      <c r="A15" s="131">
        <v>2</v>
      </c>
      <c r="B15" s="132" t="s">
        <v>735</v>
      </c>
      <c r="C15" s="82"/>
      <c r="D15" s="82"/>
      <c r="E15" s="82"/>
      <c r="F15" s="82"/>
      <c r="G15" s="82">
        <f>'COG-FF'!M250</f>
        <v>2205700</v>
      </c>
      <c r="H15" s="82">
        <f>'COG-FF'!M309</f>
        <v>42169245</v>
      </c>
      <c r="I15" s="82">
        <f>'COG-FF'!M331</f>
        <v>0</v>
      </c>
      <c r="J15" s="82"/>
      <c r="K15" s="82"/>
      <c r="L15" s="82">
        <f>SUM(C15:K15)</f>
        <v>44374945</v>
      </c>
      <c r="M15" s="136"/>
    </row>
    <row r="16" spans="1:13" x14ac:dyDescent="0.25">
      <c r="A16" s="131">
        <v>3</v>
      </c>
      <c r="B16" s="132" t="s">
        <v>736</v>
      </c>
      <c r="C16" s="82"/>
      <c r="D16" s="82"/>
      <c r="E16" s="82"/>
      <c r="F16" s="82"/>
      <c r="G16" s="82"/>
      <c r="H16" s="82"/>
      <c r="I16" s="82"/>
      <c r="J16" s="82"/>
      <c r="K16" s="82">
        <f>'COG-FF'!M397</f>
        <v>990540</v>
      </c>
      <c r="L16" s="82">
        <f>SUM(C16:K16)</f>
        <v>990540</v>
      </c>
      <c r="M16" s="136"/>
    </row>
    <row r="17" spans="1:13" x14ac:dyDescent="0.25">
      <c r="A17" s="131">
        <v>4</v>
      </c>
      <c r="B17" s="132" t="s">
        <v>672</v>
      </c>
      <c r="C17" s="82"/>
      <c r="D17" s="82"/>
      <c r="E17" s="82"/>
      <c r="F17" s="82">
        <f>'COG-FF'!M226</f>
        <v>0</v>
      </c>
      <c r="G17" s="82"/>
      <c r="H17" s="82"/>
      <c r="I17" s="82"/>
      <c r="J17" s="82"/>
      <c r="K17" s="82"/>
      <c r="L17" s="82">
        <f>SUM(C17:K17)</f>
        <v>0</v>
      </c>
      <c r="M17" s="136"/>
    </row>
    <row r="18" spans="1:13" x14ac:dyDescent="0.25">
      <c r="A18" s="131">
        <v>5</v>
      </c>
      <c r="B18" s="132" t="s">
        <v>632</v>
      </c>
      <c r="C18" s="82"/>
      <c r="D18" s="82"/>
      <c r="E18" s="82"/>
      <c r="F18" s="82"/>
      <c r="G18" s="82"/>
      <c r="H18" s="82"/>
      <c r="I18" s="82"/>
      <c r="J18" s="82">
        <f>'COG-FF'!M379</f>
        <v>0</v>
      </c>
      <c r="K18" s="82"/>
      <c r="L18" s="82">
        <f>SUM(C18:K18)</f>
        <v>0</v>
      </c>
      <c r="M18" s="136"/>
    </row>
    <row r="19" spans="1:13" x14ac:dyDescent="0.25">
      <c r="A19" s="133"/>
      <c r="B19" s="134" t="s">
        <v>456</v>
      </c>
      <c r="C19" s="118">
        <f>C14</f>
        <v>24162273</v>
      </c>
      <c r="D19" s="118">
        <f>D14</f>
        <v>13410353</v>
      </c>
      <c r="E19" s="118">
        <f>E14</f>
        <v>11723686</v>
      </c>
      <c r="F19" s="118">
        <f>SUM(F14+F17)</f>
        <v>7385366</v>
      </c>
      <c r="G19" s="118">
        <f>G15</f>
        <v>2205700</v>
      </c>
      <c r="H19" s="118">
        <f>H15</f>
        <v>42169245</v>
      </c>
      <c r="I19" s="118">
        <f>I15</f>
        <v>0</v>
      </c>
      <c r="J19" s="118">
        <f>J18</f>
        <v>0</v>
      </c>
      <c r="K19" s="118">
        <f>K16</f>
        <v>990540</v>
      </c>
      <c r="L19" s="118">
        <f>SUM(L14:L18)</f>
        <v>102047163</v>
      </c>
      <c r="M19" s="136"/>
    </row>
  </sheetData>
  <sheetProtection sheet="1" objects="1" scenarios="1"/>
  <mergeCells count="5">
    <mergeCell ref="A1:A2"/>
    <mergeCell ref="B1:B2"/>
    <mergeCell ref="C1:I1"/>
    <mergeCell ref="J1:L1"/>
    <mergeCell ref="M1:M2"/>
  </mergeCells>
  <conditionalFormatting sqref="L14 C3:M3">
    <cfRule type="containsBlanks" dxfId="58" priority="13">
      <formula>LEN(TRIM(C3))=0</formula>
    </cfRule>
  </conditionalFormatting>
  <conditionalFormatting sqref="C4:L7">
    <cfRule type="containsBlanks" dxfId="57" priority="12">
      <formula>LEN(TRIM(C4))=0</formula>
    </cfRule>
  </conditionalFormatting>
  <conditionalFormatting sqref="M4:M7">
    <cfRule type="containsBlanks" dxfId="56" priority="11">
      <formula>LEN(TRIM(M4))=0</formula>
    </cfRule>
  </conditionalFormatting>
  <conditionalFormatting sqref="C14">
    <cfRule type="containsBlanks" dxfId="55" priority="10">
      <formula>LEN(TRIM(C14))=0</formula>
    </cfRule>
  </conditionalFormatting>
  <conditionalFormatting sqref="D14">
    <cfRule type="containsBlanks" dxfId="54" priority="9">
      <formula>LEN(TRIM(D14))=0</formula>
    </cfRule>
  </conditionalFormatting>
  <conditionalFormatting sqref="E14">
    <cfRule type="containsBlanks" dxfId="53" priority="8">
      <formula>LEN(TRIM(E14))=0</formula>
    </cfRule>
  </conditionalFormatting>
  <conditionalFormatting sqref="G15">
    <cfRule type="containsBlanks" dxfId="52" priority="7">
      <formula>LEN(TRIM(G15))=0</formula>
    </cfRule>
  </conditionalFormatting>
  <conditionalFormatting sqref="H15">
    <cfRule type="containsBlanks" dxfId="51" priority="6">
      <formula>LEN(TRIM(H15))=0</formula>
    </cfRule>
  </conditionalFormatting>
  <conditionalFormatting sqref="I15">
    <cfRule type="containsBlanks" dxfId="50" priority="5">
      <formula>LEN(TRIM(I15))=0</formula>
    </cfRule>
  </conditionalFormatting>
  <conditionalFormatting sqref="J18 K16">
    <cfRule type="containsBlanks" dxfId="49" priority="4">
      <formula>LEN(TRIM(J16))=0</formula>
    </cfRule>
  </conditionalFormatting>
  <conditionalFormatting sqref="L15:L18">
    <cfRule type="containsBlanks" dxfId="48" priority="3">
      <formula>LEN(TRIM(L15))=0</formula>
    </cfRule>
  </conditionalFormatting>
  <conditionalFormatting sqref="F17">
    <cfRule type="containsBlanks" dxfId="47" priority="2">
      <formula>LEN(TRIM(F17))=0</formula>
    </cfRule>
  </conditionalFormatting>
  <conditionalFormatting sqref="F14">
    <cfRule type="containsBlanks" dxfId="46" priority="1">
      <formula>LEN(TRIM(F14))=0</formula>
    </cfRule>
  </conditionalFormatting>
  <dataValidations count="1">
    <dataValidation type="whole" operator="greaterThanOrEqual" allowBlank="1" showInputMessage="1" showErrorMessage="1" errorTitle="Valor de la celda" error="La celda sólo permite números enteros y en positivo, favor de capturar cantidades sin centavos y evitar números en negativos." sqref="C14:L18 C3:M7" xr:uid="{00000000-0002-0000-0900-000000000000}">
      <formula1>0</formula1>
    </dataValidation>
  </dataValidations>
  <printOptions horizontalCentered="1"/>
  <pageMargins left="0.70866141732283472" right="0.70866141732283472" top="1.1417322834645669" bottom="0.74803149606299213" header="0.51181102362204722" footer="0.31496062992125984"/>
  <pageSetup paperSize="5" scale="60" orientation="landscape" horizontalDpi="4294967295" verticalDpi="4294967295" r:id="rId1"/>
  <headerFooter>
    <oddHeader>&amp;C&amp;"-,Negrita"&amp;14PRESUPUESTO DE EGRESOS &amp;"-,Normal"&amp;11&amp;"-,Negrita"&amp;14CLASIFICADOR POR TIPO DE GASTO Y FUENTE DE FINANCIAMIENTOEnte público de &amp;FEjercicio fiscal 2020</oddHeader>
    <oddFooter>&amp;RPágina &amp;P de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tabColor theme="9"/>
  </sheetPr>
  <dimension ref="A1:D147"/>
  <sheetViews>
    <sheetView showGridLines="0" workbookViewId="0">
      <selection activeCell="B10" sqref="B10"/>
    </sheetView>
  </sheetViews>
  <sheetFormatPr baseColWidth="10" defaultColWidth="0" defaultRowHeight="15" zeroHeight="1" x14ac:dyDescent="0.25"/>
  <cols>
    <col min="1" max="1" width="5" style="56" bestFit="1" customWidth="1"/>
    <col min="2" max="2" width="67.140625" style="56" customWidth="1"/>
    <col min="3" max="3" width="17.42578125" customWidth="1"/>
    <col min="4" max="4" width="1.28515625" customWidth="1"/>
    <col min="5" max="7" width="11.42578125" hidden="1" customWidth="1"/>
    <col min="8" max="16384" width="11.42578125" hidden="1"/>
  </cols>
  <sheetData>
    <row r="1" spans="1:3" ht="15.75" customHeight="1" x14ac:dyDescent="0.25">
      <c r="A1" s="374" t="s">
        <v>746</v>
      </c>
      <c r="B1" s="376" t="s">
        <v>30</v>
      </c>
      <c r="C1" s="378" t="s">
        <v>33</v>
      </c>
    </row>
    <row r="2" spans="1:3" x14ac:dyDescent="0.25">
      <c r="A2" s="375"/>
      <c r="B2" s="377"/>
      <c r="C2" s="379"/>
    </row>
    <row r="3" spans="1:3" ht="15" customHeight="1" x14ac:dyDescent="0.25">
      <c r="A3" s="50">
        <v>1</v>
      </c>
      <c r="B3" s="94" t="s">
        <v>474</v>
      </c>
      <c r="C3" s="79">
        <f>C4+C7+C12+C22+C24+C27+C31+C36</f>
        <v>102047163</v>
      </c>
    </row>
    <row r="4" spans="1:3" ht="15" customHeight="1" x14ac:dyDescent="0.25">
      <c r="A4" s="96">
        <v>11</v>
      </c>
      <c r="B4" s="97" t="s">
        <v>915</v>
      </c>
      <c r="C4" s="60">
        <f>SUM(C5:C6)</f>
        <v>0</v>
      </c>
    </row>
    <row r="5" spans="1:3" ht="15" customHeight="1" x14ac:dyDescent="0.25">
      <c r="A5" s="99">
        <v>111</v>
      </c>
      <c r="B5" s="100" t="s">
        <v>475</v>
      </c>
      <c r="C5" s="126">
        <v>0</v>
      </c>
    </row>
    <row r="6" spans="1:3" ht="15" customHeight="1" x14ac:dyDescent="0.25">
      <c r="A6" s="99">
        <v>112</v>
      </c>
      <c r="B6" s="100" t="s">
        <v>476</v>
      </c>
      <c r="C6" s="126">
        <v>0</v>
      </c>
    </row>
    <row r="7" spans="1:3" x14ac:dyDescent="0.25">
      <c r="A7" s="96">
        <v>12</v>
      </c>
      <c r="B7" s="97" t="s">
        <v>477</v>
      </c>
      <c r="C7" s="60">
        <f>SUM(C8:C11)</f>
        <v>0</v>
      </c>
    </row>
    <row r="8" spans="1:3" x14ac:dyDescent="0.25">
      <c r="A8" s="99">
        <v>121</v>
      </c>
      <c r="B8" s="100" t="s">
        <v>747</v>
      </c>
      <c r="C8" s="126">
        <v>0</v>
      </c>
    </row>
    <row r="9" spans="1:3" x14ac:dyDescent="0.25">
      <c r="A9" s="99">
        <v>122</v>
      </c>
      <c r="B9" s="100" t="s">
        <v>748</v>
      </c>
      <c r="C9" s="126">
        <v>0</v>
      </c>
    </row>
    <row r="10" spans="1:3" x14ac:dyDescent="0.25">
      <c r="A10" s="99">
        <v>123</v>
      </c>
      <c r="B10" s="100" t="s">
        <v>749</v>
      </c>
      <c r="C10" s="126">
        <v>0</v>
      </c>
    </row>
    <row r="11" spans="1:3" x14ac:dyDescent="0.25">
      <c r="A11" s="99">
        <v>124</v>
      </c>
      <c r="B11" s="100" t="s">
        <v>750</v>
      </c>
      <c r="C11" s="126">
        <v>0</v>
      </c>
    </row>
    <row r="12" spans="1:3" x14ac:dyDescent="0.25">
      <c r="A12" s="96">
        <v>13</v>
      </c>
      <c r="B12" s="97" t="s">
        <v>478</v>
      </c>
      <c r="C12" s="60">
        <f>SUM(C13:C21)</f>
        <v>102047163</v>
      </c>
    </row>
    <row r="13" spans="1:3" x14ac:dyDescent="0.25">
      <c r="A13" s="99">
        <v>131</v>
      </c>
      <c r="B13" s="100" t="s">
        <v>479</v>
      </c>
      <c r="C13" s="31">
        <v>102047163</v>
      </c>
    </row>
    <row r="14" spans="1:3" x14ac:dyDescent="0.25">
      <c r="A14" s="99">
        <v>132</v>
      </c>
      <c r="B14" s="100" t="s">
        <v>751</v>
      </c>
      <c r="C14" s="31"/>
    </row>
    <row r="15" spans="1:3" x14ac:dyDescent="0.25">
      <c r="A15" s="99">
        <v>133</v>
      </c>
      <c r="B15" s="100" t="s">
        <v>752</v>
      </c>
      <c r="C15" s="31"/>
    </row>
    <row r="16" spans="1:3" x14ac:dyDescent="0.25">
      <c r="A16" s="99">
        <v>134</v>
      </c>
      <c r="B16" s="100" t="s">
        <v>753</v>
      </c>
      <c r="C16" s="31"/>
    </row>
    <row r="17" spans="1:3" x14ac:dyDescent="0.25">
      <c r="A17" s="99">
        <v>135</v>
      </c>
      <c r="B17" s="100" t="s">
        <v>754</v>
      </c>
      <c r="C17" s="31"/>
    </row>
    <row r="18" spans="1:3" x14ac:dyDescent="0.25">
      <c r="A18" s="99">
        <v>136</v>
      </c>
      <c r="B18" s="100" t="s">
        <v>755</v>
      </c>
      <c r="C18" s="126">
        <v>0</v>
      </c>
    </row>
    <row r="19" spans="1:3" x14ac:dyDescent="0.25">
      <c r="A19" s="99">
        <v>137</v>
      </c>
      <c r="B19" s="100" t="s">
        <v>480</v>
      </c>
      <c r="C19" s="31"/>
    </row>
    <row r="20" spans="1:3" x14ac:dyDescent="0.25">
      <c r="A20" s="99">
        <v>138</v>
      </c>
      <c r="B20" s="100" t="s">
        <v>481</v>
      </c>
      <c r="C20" s="31"/>
    </row>
    <row r="21" spans="1:3" x14ac:dyDescent="0.25">
      <c r="A21" s="99">
        <v>139</v>
      </c>
      <c r="B21" s="100" t="s">
        <v>21</v>
      </c>
      <c r="C21" s="31"/>
    </row>
    <row r="22" spans="1:3" x14ac:dyDescent="0.25">
      <c r="A22" s="96">
        <v>14</v>
      </c>
      <c r="B22" s="97" t="s">
        <v>482</v>
      </c>
      <c r="C22" s="60">
        <f>SUM(C23:C23)</f>
        <v>0</v>
      </c>
    </row>
    <row r="23" spans="1:3" x14ac:dyDescent="0.25">
      <c r="A23" s="99">
        <v>141</v>
      </c>
      <c r="B23" s="100" t="s">
        <v>756</v>
      </c>
      <c r="C23" s="31"/>
    </row>
    <row r="24" spans="1:3" x14ac:dyDescent="0.25">
      <c r="A24" s="96">
        <v>15</v>
      </c>
      <c r="B24" s="97" t="s">
        <v>483</v>
      </c>
      <c r="C24" s="60">
        <f>SUM(C25:C26)</f>
        <v>0</v>
      </c>
    </row>
    <row r="25" spans="1:3" x14ac:dyDescent="0.25">
      <c r="A25" s="99">
        <v>151</v>
      </c>
      <c r="B25" s="100" t="s">
        <v>757</v>
      </c>
      <c r="C25" s="31"/>
    </row>
    <row r="26" spans="1:3" x14ac:dyDescent="0.25">
      <c r="A26" s="99">
        <v>152</v>
      </c>
      <c r="B26" s="100" t="s">
        <v>758</v>
      </c>
      <c r="C26" s="31"/>
    </row>
    <row r="27" spans="1:3" x14ac:dyDescent="0.25">
      <c r="A27" s="96">
        <v>16</v>
      </c>
      <c r="B27" s="97" t="s">
        <v>484</v>
      </c>
      <c r="C27" s="60">
        <f>SUM(C28:C30)</f>
        <v>0</v>
      </c>
    </row>
    <row r="28" spans="1:3" x14ac:dyDescent="0.25">
      <c r="A28" s="99">
        <v>161</v>
      </c>
      <c r="B28" s="100" t="s">
        <v>485</v>
      </c>
      <c r="C28" s="126">
        <v>0</v>
      </c>
    </row>
    <row r="29" spans="1:3" x14ac:dyDescent="0.25">
      <c r="A29" s="99">
        <v>162</v>
      </c>
      <c r="B29" s="100" t="s">
        <v>486</v>
      </c>
      <c r="C29" s="126">
        <v>0</v>
      </c>
    </row>
    <row r="30" spans="1:3" x14ac:dyDescent="0.25">
      <c r="A30" s="99">
        <v>163</v>
      </c>
      <c r="B30" s="100" t="s">
        <v>759</v>
      </c>
      <c r="C30" s="126">
        <v>0</v>
      </c>
    </row>
    <row r="31" spans="1:3" x14ac:dyDescent="0.25">
      <c r="A31" s="96">
        <v>17</v>
      </c>
      <c r="B31" s="97" t="s">
        <v>487</v>
      </c>
      <c r="C31" s="60">
        <f>SUM(C32:C35)</f>
        <v>0</v>
      </c>
    </row>
    <row r="32" spans="1:3" x14ac:dyDescent="0.25">
      <c r="A32" s="99">
        <v>171</v>
      </c>
      <c r="B32" s="100" t="s">
        <v>488</v>
      </c>
      <c r="C32" s="31"/>
    </row>
    <row r="33" spans="1:3" x14ac:dyDescent="0.25">
      <c r="A33" s="99">
        <v>172</v>
      </c>
      <c r="B33" s="100" t="s">
        <v>760</v>
      </c>
      <c r="C33" s="31"/>
    </row>
    <row r="34" spans="1:3" x14ac:dyDescent="0.25">
      <c r="A34" s="99">
        <v>173</v>
      </c>
      <c r="B34" s="100" t="s">
        <v>761</v>
      </c>
      <c r="C34" s="31"/>
    </row>
    <row r="35" spans="1:3" x14ac:dyDescent="0.25">
      <c r="A35" s="99">
        <v>174</v>
      </c>
      <c r="B35" s="100" t="s">
        <v>762</v>
      </c>
      <c r="C35" s="126">
        <v>0</v>
      </c>
    </row>
    <row r="36" spans="1:3" x14ac:dyDescent="0.25">
      <c r="A36" s="96">
        <v>18</v>
      </c>
      <c r="B36" s="97" t="s">
        <v>220</v>
      </c>
      <c r="C36" s="60">
        <f>SUM(C37:C41)</f>
        <v>0</v>
      </c>
    </row>
    <row r="37" spans="1:3" x14ac:dyDescent="0.25">
      <c r="A37" s="99">
        <v>181</v>
      </c>
      <c r="B37" s="100" t="s">
        <v>763</v>
      </c>
      <c r="C37" s="31"/>
    </row>
    <row r="38" spans="1:3" x14ac:dyDescent="0.25">
      <c r="A38" s="99">
        <v>182</v>
      </c>
      <c r="B38" s="100" t="s">
        <v>764</v>
      </c>
      <c r="C38" s="31"/>
    </row>
    <row r="39" spans="1:3" x14ac:dyDescent="0.25">
      <c r="A39" s="99">
        <v>183</v>
      </c>
      <c r="B39" s="100" t="s">
        <v>765</v>
      </c>
      <c r="C39" s="31"/>
    </row>
    <row r="40" spans="1:3" x14ac:dyDescent="0.25">
      <c r="A40" s="99">
        <v>184</v>
      </c>
      <c r="B40" s="100" t="s">
        <v>766</v>
      </c>
      <c r="C40" s="31"/>
    </row>
    <row r="41" spans="1:3" x14ac:dyDescent="0.25">
      <c r="A41" s="99">
        <v>185</v>
      </c>
      <c r="B41" s="100" t="s">
        <v>21</v>
      </c>
      <c r="C41" s="31"/>
    </row>
    <row r="42" spans="1:3" x14ac:dyDescent="0.25">
      <c r="A42" s="103">
        <v>2</v>
      </c>
      <c r="B42" s="104" t="s">
        <v>489</v>
      </c>
      <c r="C42" s="107">
        <f>C43+C50+C58+C64+C69+C76+C86</f>
        <v>0</v>
      </c>
    </row>
    <row r="43" spans="1:3" x14ac:dyDescent="0.25">
      <c r="A43" s="96">
        <v>21</v>
      </c>
      <c r="B43" s="97" t="s">
        <v>767</v>
      </c>
      <c r="C43" s="109">
        <f>SUM(C44:C49)</f>
        <v>0</v>
      </c>
    </row>
    <row r="44" spans="1:3" x14ac:dyDescent="0.25">
      <c r="A44" s="99">
        <v>211</v>
      </c>
      <c r="B44" s="100" t="s">
        <v>768</v>
      </c>
      <c r="C44" s="31"/>
    </row>
    <row r="45" spans="1:3" x14ac:dyDescent="0.25">
      <c r="A45" s="99">
        <v>212</v>
      </c>
      <c r="B45" s="100" t="s">
        <v>769</v>
      </c>
      <c r="C45" s="126">
        <v>0</v>
      </c>
    </row>
    <row r="46" spans="1:3" x14ac:dyDescent="0.25">
      <c r="A46" s="99">
        <v>213</v>
      </c>
      <c r="B46" s="100" t="s">
        <v>770</v>
      </c>
      <c r="C46" s="31"/>
    </row>
    <row r="47" spans="1:3" x14ac:dyDescent="0.25">
      <c r="A47" s="99">
        <v>214</v>
      </c>
      <c r="B47" s="100" t="s">
        <v>771</v>
      </c>
      <c r="C47" s="31"/>
    </row>
    <row r="48" spans="1:3" x14ac:dyDescent="0.25">
      <c r="A48" s="99">
        <v>215</v>
      </c>
      <c r="B48" s="100" t="s">
        <v>772</v>
      </c>
      <c r="C48" s="31"/>
    </row>
    <row r="49" spans="1:3" x14ac:dyDescent="0.25">
      <c r="A49" s="99">
        <v>216</v>
      </c>
      <c r="B49" s="100" t="s">
        <v>773</v>
      </c>
      <c r="C49" s="31"/>
    </row>
    <row r="50" spans="1:3" x14ac:dyDescent="0.25">
      <c r="A50" s="96">
        <v>22</v>
      </c>
      <c r="B50" s="97" t="s">
        <v>490</v>
      </c>
      <c r="C50" s="111">
        <f>SUM(C51:C57)</f>
        <v>0</v>
      </c>
    </row>
    <row r="51" spans="1:3" x14ac:dyDescent="0.25">
      <c r="A51" s="99">
        <v>221</v>
      </c>
      <c r="B51" s="100" t="s">
        <v>774</v>
      </c>
      <c r="C51" s="31"/>
    </row>
    <row r="52" spans="1:3" x14ac:dyDescent="0.25">
      <c r="A52" s="99">
        <v>222</v>
      </c>
      <c r="B52" s="100" t="s">
        <v>775</v>
      </c>
      <c r="C52" s="31"/>
    </row>
    <row r="53" spans="1:3" x14ac:dyDescent="0.25">
      <c r="A53" s="99">
        <v>223</v>
      </c>
      <c r="B53" s="100" t="s">
        <v>776</v>
      </c>
      <c r="C53" s="31"/>
    </row>
    <row r="54" spans="1:3" x14ac:dyDescent="0.25">
      <c r="A54" s="99">
        <v>224</v>
      </c>
      <c r="B54" s="100" t="s">
        <v>777</v>
      </c>
      <c r="C54" s="31"/>
    </row>
    <row r="55" spans="1:3" x14ac:dyDescent="0.25">
      <c r="A55" s="99">
        <v>225</v>
      </c>
      <c r="B55" s="100" t="s">
        <v>491</v>
      </c>
      <c r="C55" s="126">
        <v>0</v>
      </c>
    </row>
    <row r="56" spans="1:3" x14ac:dyDescent="0.25">
      <c r="A56" s="99">
        <v>226</v>
      </c>
      <c r="B56" s="100" t="s">
        <v>778</v>
      </c>
      <c r="C56" s="31"/>
    </row>
    <row r="57" spans="1:3" x14ac:dyDescent="0.25">
      <c r="A57" s="99">
        <v>227</v>
      </c>
      <c r="B57" s="100" t="s">
        <v>779</v>
      </c>
      <c r="C57" s="126">
        <v>0</v>
      </c>
    </row>
    <row r="58" spans="1:3" x14ac:dyDescent="0.25">
      <c r="A58" s="96">
        <v>23</v>
      </c>
      <c r="B58" s="97" t="s">
        <v>492</v>
      </c>
      <c r="C58" s="111">
        <f>SUM(C59:C63)</f>
        <v>0</v>
      </c>
    </row>
    <row r="59" spans="1:3" x14ac:dyDescent="0.25">
      <c r="A59" s="99">
        <v>231</v>
      </c>
      <c r="B59" s="100" t="s">
        <v>780</v>
      </c>
      <c r="C59" s="31"/>
    </row>
    <row r="60" spans="1:3" x14ac:dyDescent="0.25">
      <c r="A60" s="99">
        <v>232</v>
      </c>
      <c r="B60" s="100" t="s">
        <v>781</v>
      </c>
      <c r="C60" s="126">
        <v>0</v>
      </c>
    </row>
    <row r="61" spans="1:3" x14ac:dyDescent="0.25">
      <c r="A61" s="99">
        <v>233</v>
      </c>
      <c r="B61" s="100" t="s">
        <v>782</v>
      </c>
      <c r="C61" s="126">
        <v>0</v>
      </c>
    </row>
    <row r="62" spans="1:3" x14ac:dyDescent="0.25">
      <c r="A62" s="99">
        <v>234</v>
      </c>
      <c r="B62" s="100" t="s">
        <v>783</v>
      </c>
      <c r="C62" s="126">
        <v>0</v>
      </c>
    </row>
    <row r="63" spans="1:3" x14ac:dyDescent="0.25">
      <c r="A63" s="99">
        <v>235</v>
      </c>
      <c r="B63" s="100" t="s">
        <v>784</v>
      </c>
      <c r="C63" s="126">
        <v>0</v>
      </c>
    </row>
    <row r="64" spans="1:3" x14ac:dyDescent="0.25">
      <c r="A64" s="112">
        <v>24</v>
      </c>
      <c r="B64" s="113" t="s">
        <v>493</v>
      </c>
      <c r="C64" s="111">
        <f>SUM(C65:C68)</f>
        <v>0</v>
      </c>
    </row>
    <row r="65" spans="1:3" x14ac:dyDescent="0.25">
      <c r="A65" s="99">
        <v>241</v>
      </c>
      <c r="B65" s="100" t="s">
        <v>785</v>
      </c>
      <c r="C65" s="31"/>
    </row>
    <row r="66" spans="1:3" x14ac:dyDescent="0.25">
      <c r="A66" s="99">
        <v>242</v>
      </c>
      <c r="B66" s="100" t="s">
        <v>494</v>
      </c>
      <c r="C66" s="31"/>
    </row>
    <row r="67" spans="1:3" x14ac:dyDescent="0.25">
      <c r="A67" s="99">
        <v>243</v>
      </c>
      <c r="B67" s="100" t="s">
        <v>786</v>
      </c>
      <c r="C67" s="126">
        <v>0</v>
      </c>
    </row>
    <row r="68" spans="1:3" x14ac:dyDescent="0.25">
      <c r="A68" s="99">
        <v>244</v>
      </c>
      <c r="B68" s="100" t="s">
        <v>787</v>
      </c>
      <c r="C68" s="31"/>
    </row>
    <row r="69" spans="1:3" x14ac:dyDescent="0.25">
      <c r="A69" s="112">
        <v>25</v>
      </c>
      <c r="B69" s="113" t="s">
        <v>495</v>
      </c>
      <c r="C69" s="111">
        <f>SUM(C70:C75)</f>
        <v>0</v>
      </c>
    </row>
    <row r="70" spans="1:3" x14ac:dyDescent="0.25">
      <c r="A70" s="99">
        <v>251</v>
      </c>
      <c r="B70" s="100" t="s">
        <v>788</v>
      </c>
      <c r="C70" s="31"/>
    </row>
    <row r="71" spans="1:3" x14ac:dyDescent="0.25">
      <c r="A71" s="99">
        <v>252</v>
      </c>
      <c r="B71" s="100" t="s">
        <v>789</v>
      </c>
      <c r="C71" s="126">
        <v>0</v>
      </c>
    </row>
    <row r="72" spans="1:3" x14ac:dyDescent="0.25">
      <c r="A72" s="99">
        <v>253</v>
      </c>
      <c r="B72" s="100" t="s">
        <v>790</v>
      </c>
      <c r="C72" s="126">
        <v>0</v>
      </c>
    </row>
    <row r="73" spans="1:3" x14ac:dyDescent="0.25">
      <c r="A73" s="99">
        <v>254</v>
      </c>
      <c r="B73" s="100" t="s">
        <v>496</v>
      </c>
      <c r="C73" s="126">
        <v>0</v>
      </c>
    </row>
    <row r="74" spans="1:3" x14ac:dyDescent="0.25">
      <c r="A74" s="99">
        <v>255</v>
      </c>
      <c r="B74" s="100" t="s">
        <v>791</v>
      </c>
      <c r="C74" s="126">
        <v>0</v>
      </c>
    </row>
    <row r="75" spans="1:3" x14ac:dyDescent="0.25">
      <c r="A75" s="99">
        <v>256</v>
      </c>
      <c r="B75" s="100" t="s">
        <v>792</v>
      </c>
      <c r="C75" s="31"/>
    </row>
    <row r="76" spans="1:3" x14ac:dyDescent="0.25">
      <c r="A76" s="112">
        <v>26</v>
      </c>
      <c r="B76" s="113" t="s">
        <v>793</v>
      </c>
      <c r="C76" s="111">
        <f>SUM(C77:C85)</f>
        <v>0</v>
      </c>
    </row>
    <row r="77" spans="1:3" x14ac:dyDescent="0.25">
      <c r="A77" s="99">
        <v>261</v>
      </c>
      <c r="B77" s="100" t="s">
        <v>794</v>
      </c>
      <c r="C77" s="31"/>
    </row>
    <row r="78" spans="1:3" x14ac:dyDescent="0.25">
      <c r="A78" s="99">
        <v>262</v>
      </c>
      <c r="B78" s="100" t="s">
        <v>795</v>
      </c>
      <c r="C78" s="31"/>
    </row>
    <row r="79" spans="1:3" x14ac:dyDescent="0.25">
      <c r="A79" s="99">
        <v>263</v>
      </c>
      <c r="B79" s="100" t="s">
        <v>796</v>
      </c>
      <c r="C79" s="31"/>
    </row>
    <row r="80" spans="1:3" x14ac:dyDescent="0.25">
      <c r="A80" s="99">
        <v>264</v>
      </c>
      <c r="B80" s="100" t="s">
        <v>497</v>
      </c>
      <c r="C80" s="126">
        <v>0</v>
      </c>
    </row>
    <row r="81" spans="1:3" x14ac:dyDescent="0.25">
      <c r="A81" s="99">
        <v>265</v>
      </c>
      <c r="B81" s="100" t="s">
        <v>797</v>
      </c>
      <c r="C81" s="31"/>
    </row>
    <row r="82" spans="1:3" x14ac:dyDescent="0.25">
      <c r="A82" s="99">
        <v>266</v>
      </c>
      <c r="B82" s="100" t="s">
        <v>798</v>
      </c>
      <c r="C82" s="31"/>
    </row>
    <row r="83" spans="1:3" x14ac:dyDescent="0.25">
      <c r="A83" s="99">
        <v>267</v>
      </c>
      <c r="B83" s="100" t="s">
        <v>498</v>
      </c>
      <c r="C83" s="31"/>
    </row>
    <row r="84" spans="1:3" x14ac:dyDescent="0.25">
      <c r="A84" s="99">
        <v>268</v>
      </c>
      <c r="B84" s="100" t="s">
        <v>799</v>
      </c>
      <c r="C84" s="31"/>
    </row>
    <row r="85" spans="1:3" x14ac:dyDescent="0.25">
      <c r="A85" s="99">
        <v>269</v>
      </c>
      <c r="B85" s="100" t="s">
        <v>800</v>
      </c>
      <c r="C85" s="31"/>
    </row>
    <row r="86" spans="1:3" x14ac:dyDescent="0.25">
      <c r="A86" s="112">
        <v>27</v>
      </c>
      <c r="B86" s="113" t="s">
        <v>499</v>
      </c>
      <c r="C86" s="111">
        <f>SUM(C87:C87)</f>
        <v>0</v>
      </c>
    </row>
    <row r="87" spans="1:3" x14ac:dyDescent="0.25">
      <c r="A87" s="99">
        <v>271</v>
      </c>
      <c r="B87" s="100" t="s">
        <v>801</v>
      </c>
      <c r="C87" s="31"/>
    </row>
    <row r="88" spans="1:3" x14ac:dyDescent="0.25">
      <c r="A88" s="114">
        <v>3</v>
      </c>
      <c r="B88" s="94" t="s">
        <v>500</v>
      </c>
      <c r="C88" s="116">
        <f>C89+C92+C99+C106+C110+C117+C119+C122+C127</f>
        <v>0</v>
      </c>
    </row>
    <row r="89" spans="1:3" x14ac:dyDescent="0.25">
      <c r="A89" s="112">
        <v>31</v>
      </c>
      <c r="B89" s="113" t="s">
        <v>501</v>
      </c>
      <c r="C89" s="111">
        <f>SUM(C90:C91)</f>
        <v>0</v>
      </c>
    </row>
    <row r="90" spans="1:3" x14ac:dyDescent="0.25">
      <c r="A90" s="99">
        <v>311</v>
      </c>
      <c r="B90" s="100" t="s">
        <v>802</v>
      </c>
      <c r="C90" s="31"/>
    </row>
    <row r="91" spans="1:3" x14ac:dyDescent="0.25">
      <c r="A91" s="99">
        <v>312</v>
      </c>
      <c r="B91" s="100" t="s">
        <v>803</v>
      </c>
      <c r="C91" s="31"/>
    </row>
    <row r="92" spans="1:3" x14ac:dyDescent="0.25">
      <c r="A92" s="112">
        <v>32</v>
      </c>
      <c r="B92" s="113" t="s">
        <v>804</v>
      </c>
      <c r="C92" s="111">
        <f>SUM(C93:C98)</f>
        <v>0</v>
      </c>
    </row>
    <row r="93" spans="1:3" x14ac:dyDescent="0.25">
      <c r="A93" s="99">
        <v>321</v>
      </c>
      <c r="B93" s="100" t="s">
        <v>502</v>
      </c>
      <c r="C93" s="31"/>
    </row>
    <row r="94" spans="1:3" x14ac:dyDescent="0.25">
      <c r="A94" s="99">
        <v>322</v>
      </c>
      <c r="B94" s="100" t="s">
        <v>503</v>
      </c>
      <c r="C94" s="31"/>
    </row>
    <row r="95" spans="1:3" x14ac:dyDescent="0.25">
      <c r="A95" s="99">
        <v>323</v>
      </c>
      <c r="B95" s="100" t="s">
        <v>805</v>
      </c>
      <c r="C95" s="31"/>
    </row>
    <row r="96" spans="1:3" x14ac:dyDescent="0.25">
      <c r="A96" s="99">
        <v>324</v>
      </c>
      <c r="B96" s="100" t="s">
        <v>504</v>
      </c>
      <c r="C96" s="31"/>
    </row>
    <row r="97" spans="1:3" x14ac:dyDescent="0.25">
      <c r="A97" s="99">
        <v>325</v>
      </c>
      <c r="B97" s="100" t="s">
        <v>505</v>
      </c>
      <c r="C97" s="31"/>
    </row>
    <row r="98" spans="1:3" x14ac:dyDescent="0.25">
      <c r="A98" s="99">
        <v>326</v>
      </c>
      <c r="B98" s="100" t="s">
        <v>806</v>
      </c>
      <c r="C98" s="126">
        <v>0</v>
      </c>
    </row>
    <row r="99" spans="1:3" x14ac:dyDescent="0.25">
      <c r="A99" s="112">
        <v>33</v>
      </c>
      <c r="B99" s="113" t="s">
        <v>807</v>
      </c>
      <c r="C99" s="111">
        <f>SUM(C100:C105)</f>
        <v>0</v>
      </c>
    </row>
    <row r="100" spans="1:3" x14ac:dyDescent="0.25">
      <c r="A100" s="99">
        <v>331</v>
      </c>
      <c r="B100" s="100" t="s">
        <v>808</v>
      </c>
      <c r="C100" s="126">
        <v>0</v>
      </c>
    </row>
    <row r="101" spans="1:3" x14ac:dyDescent="0.25">
      <c r="A101" s="99">
        <v>332</v>
      </c>
      <c r="B101" s="100" t="s">
        <v>809</v>
      </c>
      <c r="C101" s="126">
        <v>0</v>
      </c>
    </row>
    <row r="102" spans="1:3" x14ac:dyDescent="0.25">
      <c r="A102" s="99">
        <v>333</v>
      </c>
      <c r="B102" s="100" t="s">
        <v>506</v>
      </c>
      <c r="C102" s="126">
        <v>0</v>
      </c>
    </row>
    <row r="103" spans="1:3" x14ac:dyDescent="0.25">
      <c r="A103" s="99">
        <v>334</v>
      </c>
      <c r="B103" s="100" t="s">
        <v>810</v>
      </c>
      <c r="C103" s="126">
        <v>0</v>
      </c>
    </row>
    <row r="104" spans="1:3" x14ac:dyDescent="0.25">
      <c r="A104" s="99">
        <v>335</v>
      </c>
      <c r="B104" s="100" t="s">
        <v>507</v>
      </c>
      <c r="C104" s="31"/>
    </row>
    <row r="105" spans="1:3" x14ac:dyDescent="0.25">
      <c r="A105" s="99">
        <v>336</v>
      </c>
      <c r="B105" s="100" t="s">
        <v>508</v>
      </c>
      <c r="C105" s="31"/>
    </row>
    <row r="106" spans="1:3" x14ac:dyDescent="0.25">
      <c r="A106" s="112">
        <v>34</v>
      </c>
      <c r="B106" s="113" t="s">
        <v>509</v>
      </c>
      <c r="C106" s="111">
        <f>SUM(C107:C109)</f>
        <v>0</v>
      </c>
    </row>
    <row r="107" spans="1:3" x14ac:dyDescent="0.25">
      <c r="A107" s="99">
        <v>341</v>
      </c>
      <c r="B107" s="100" t="s">
        <v>811</v>
      </c>
      <c r="C107" s="126">
        <v>0</v>
      </c>
    </row>
    <row r="108" spans="1:3" x14ac:dyDescent="0.25">
      <c r="A108" s="99">
        <v>342</v>
      </c>
      <c r="B108" s="100" t="s">
        <v>510</v>
      </c>
      <c r="C108" s="126">
        <v>0</v>
      </c>
    </row>
    <row r="109" spans="1:3" x14ac:dyDescent="0.25">
      <c r="A109" s="99">
        <v>343</v>
      </c>
      <c r="B109" s="100" t="s">
        <v>511</v>
      </c>
      <c r="C109" s="126">
        <v>0</v>
      </c>
    </row>
    <row r="110" spans="1:3" x14ac:dyDescent="0.25">
      <c r="A110" s="112">
        <v>35</v>
      </c>
      <c r="B110" s="113" t="s">
        <v>512</v>
      </c>
      <c r="C110" s="111">
        <f>SUM(C111:C116)</f>
        <v>0</v>
      </c>
    </row>
    <row r="111" spans="1:3" x14ac:dyDescent="0.25">
      <c r="A111" s="99">
        <v>351</v>
      </c>
      <c r="B111" s="100" t="s">
        <v>812</v>
      </c>
      <c r="C111" s="31"/>
    </row>
    <row r="112" spans="1:3" x14ac:dyDescent="0.25">
      <c r="A112" s="99">
        <v>352</v>
      </c>
      <c r="B112" s="100" t="s">
        <v>813</v>
      </c>
      <c r="C112" s="31"/>
    </row>
    <row r="113" spans="1:3" x14ac:dyDescent="0.25">
      <c r="A113" s="99">
        <v>353</v>
      </c>
      <c r="B113" s="100" t="s">
        <v>814</v>
      </c>
      <c r="C113" s="126">
        <v>0</v>
      </c>
    </row>
    <row r="114" spans="1:3" x14ac:dyDescent="0.25">
      <c r="A114" s="99">
        <v>354</v>
      </c>
      <c r="B114" s="100" t="s">
        <v>815</v>
      </c>
      <c r="C114" s="126">
        <v>0</v>
      </c>
    </row>
    <row r="115" spans="1:3" x14ac:dyDescent="0.25">
      <c r="A115" s="99">
        <v>355</v>
      </c>
      <c r="B115" s="100" t="s">
        <v>816</v>
      </c>
      <c r="C115" s="126">
        <v>0</v>
      </c>
    </row>
    <row r="116" spans="1:3" x14ac:dyDescent="0.25">
      <c r="A116" s="99">
        <v>356</v>
      </c>
      <c r="B116" s="100" t="s">
        <v>817</v>
      </c>
      <c r="C116" s="31"/>
    </row>
    <row r="117" spans="1:3" x14ac:dyDescent="0.25">
      <c r="A117" s="112">
        <v>36</v>
      </c>
      <c r="B117" s="113" t="s">
        <v>818</v>
      </c>
      <c r="C117" s="111">
        <f>SUM(C118:C118)</f>
        <v>0</v>
      </c>
    </row>
    <row r="118" spans="1:3" x14ac:dyDescent="0.25">
      <c r="A118" s="99">
        <v>361</v>
      </c>
      <c r="B118" s="100" t="s">
        <v>513</v>
      </c>
      <c r="C118" s="31"/>
    </row>
    <row r="119" spans="1:3" x14ac:dyDescent="0.25">
      <c r="A119" s="112">
        <v>37</v>
      </c>
      <c r="B119" s="113" t="s">
        <v>514</v>
      </c>
      <c r="C119" s="111">
        <f>SUM(C120:C121)</f>
        <v>0</v>
      </c>
    </row>
    <row r="120" spans="1:3" x14ac:dyDescent="0.25">
      <c r="A120" s="99">
        <v>371</v>
      </c>
      <c r="B120" s="100" t="s">
        <v>515</v>
      </c>
      <c r="C120" s="31"/>
    </row>
    <row r="121" spans="1:3" x14ac:dyDescent="0.25">
      <c r="A121" s="99">
        <v>372</v>
      </c>
      <c r="B121" s="100" t="s">
        <v>819</v>
      </c>
      <c r="C121" s="126">
        <v>0</v>
      </c>
    </row>
    <row r="122" spans="1:3" x14ac:dyDescent="0.25">
      <c r="A122" s="112">
        <v>38</v>
      </c>
      <c r="B122" s="113" t="s">
        <v>516</v>
      </c>
      <c r="C122" s="111">
        <f>SUM(C123:C126)</f>
        <v>0</v>
      </c>
    </row>
    <row r="123" spans="1:3" x14ac:dyDescent="0.25">
      <c r="A123" s="99">
        <v>381</v>
      </c>
      <c r="B123" s="100" t="s">
        <v>820</v>
      </c>
      <c r="C123" s="126">
        <v>0</v>
      </c>
    </row>
    <row r="124" spans="1:3" x14ac:dyDescent="0.25">
      <c r="A124" s="99">
        <v>382</v>
      </c>
      <c r="B124" s="100" t="s">
        <v>821</v>
      </c>
      <c r="C124" s="126">
        <v>0</v>
      </c>
    </row>
    <row r="125" spans="1:3" x14ac:dyDescent="0.25">
      <c r="A125" s="99">
        <v>383</v>
      </c>
      <c r="B125" s="100" t="s">
        <v>822</v>
      </c>
      <c r="C125" s="126">
        <v>0</v>
      </c>
    </row>
    <row r="126" spans="1:3" x14ac:dyDescent="0.25">
      <c r="A126" s="99">
        <v>384</v>
      </c>
      <c r="B126" s="100" t="s">
        <v>517</v>
      </c>
      <c r="C126" s="126">
        <v>0</v>
      </c>
    </row>
    <row r="127" spans="1:3" x14ac:dyDescent="0.25">
      <c r="A127" s="112">
        <v>39</v>
      </c>
      <c r="B127" s="113" t="s">
        <v>518</v>
      </c>
      <c r="C127" s="111">
        <f>SUM(C128:C130)</f>
        <v>0</v>
      </c>
    </row>
    <row r="128" spans="1:3" x14ac:dyDescent="0.25">
      <c r="A128" s="99">
        <v>391</v>
      </c>
      <c r="B128" s="100" t="s">
        <v>823</v>
      </c>
      <c r="C128" s="31"/>
    </row>
    <row r="129" spans="1:3" x14ac:dyDescent="0.25">
      <c r="A129" s="99">
        <v>392</v>
      </c>
      <c r="B129" s="100" t="s">
        <v>824</v>
      </c>
      <c r="C129" s="31"/>
    </row>
    <row r="130" spans="1:3" x14ac:dyDescent="0.25">
      <c r="A130" s="99">
        <v>393</v>
      </c>
      <c r="B130" s="100" t="s">
        <v>825</v>
      </c>
      <c r="C130" s="31"/>
    </row>
    <row r="131" spans="1:3" x14ac:dyDescent="0.25">
      <c r="A131" s="114">
        <v>4</v>
      </c>
      <c r="B131" s="94" t="s">
        <v>519</v>
      </c>
      <c r="C131" s="116">
        <f>C132+C135+C139+C144</f>
        <v>0</v>
      </c>
    </row>
    <row r="132" spans="1:3" ht="30" x14ac:dyDescent="0.25">
      <c r="A132" s="112">
        <v>41</v>
      </c>
      <c r="B132" s="113" t="s">
        <v>520</v>
      </c>
      <c r="C132" s="111">
        <f>SUM(C133:C134)</f>
        <v>0</v>
      </c>
    </row>
    <row r="133" spans="1:3" x14ac:dyDescent="0.25">
      <c r="A133" s="99">
        <v>411</v>
      </c>
      <c r="B133" s="100" t="s">
        <v>826</v>
      </c>
      <c r="C133" s="31"/>
    </row>
    <row r="134" spans="1:3" x14ac:dyDescent="0.25">
      <c r="A134" s="99">
        <v>412</v>
      </c>
      <c r="B134" s="100" t="s">
        <v>827</v>
      </c>
      <c r="C134" s="126">
        <v>0</v>
      </c>
    </row>
    <row r="135" spans="1:3" ht="30" x14ac:dyDescent="0.25">
      <c r="A135" s="112">
        <v>42</v>
      </c>
      <c r="B135" s="113" t="s">
        <v>828</v>
      </c>
      <c r="C135" s="111">
        <f>SUM(C136:C138)</f>
        <v>0</v>
      </c>
    </row>
    <row r="136" spans="1:3" x14ac:dyDescent="0.25">
      <c r="A136" s="99">
        <v>421</v>
      </c>
      <c r="B136" s="100" t="s">
        <v>829</v>
      </c>
      <c r="C136" s="31"/>
    </row>
    <row r="137" spans="1:3" x14ac:dyDescent="0.25">
      <c r="A137" s="99">
        <v>422</v>
      </c>
      <c r="B137" s="100" t="s">
        <v>830</v>
      </c>
      <c r="C137" s="126">
        <v>0</v>
      </c>
    </row>
    <row r="138" spans="1:3" x14ac:dyDescent="0.25">
      <c r="A138" s="99">
        <v>423</v>
      </c>
      <c r="B138" s="100" t="s">
        <v>831</v>
      </c>
      <c r="C138" s="126">
        <v>0</v>
      </c>
    </row>
    <row r="139" spans="1:3" x14ac:dyDescent="0.25">
      <c r="A139" s="112">
        <v>43</v>
      </c>
      <c r="B139" s="113" t="s">
        <v>521</v>
      </c>
      <c r="C139" s="111">
        <f>SUM(C140:C143)</f>
        <v>0</v>
      </c>
    </row>
    <row r="140" spans="1:3" x14ac:dyDescent="0.25">
      <c r="A140" s="99">
        <v>431</v>
      </c>
      <c r="B140" s="100" t="s">
        <v>832</v>
      </c>
      <c r="C140" s="126">
        <v>0</v>
      </c>
    </row>
    <row r="141" spans="1:3" x14ac:dyDescent="0.25">
      <c r="A141" s="99">
        <v>432</v>
      </c>
      <c r="B141" s="100" t="s">
        <v>522</v>
      </c>
      <c r="C141" s="126">
        <v>0</v>
      </c>
    </row>
    <row r="142" spans="1:3" x14ac:dyDescent="0.25">
      <c r="A142" s="99">
        <v>433</v>
      </c>
      <c r="B142" s="100" t="s">
        <v>833</v>
      </c>
      <c r="C142" s="126">
        <v>0</v>
      </c>
    </row>
    <row r="143" spans="1:3" x14ac:dyDescent="0.25">
      <c r="A143" s="99">
        <v>434</v>
      </c>
      <c r="B143" s="100" t="s">
        <v>834</v>
      </c>
      <c r="C143" s="126">
        <v>0</v>
      </c>
    </row>
    <row r="144" spans="1:3" x14ac:dyDescent="0.25">
      <c r="A144" s="112">
        <v>44</v>
      </c>
      <c r="B144" s="113" t="s">
        <v>835</v>
      </c>
      <c r="C144" s="111">
        <f>SUM(C145:C145)</f>
        <v>0</v>
      </c>
    </row>
    <row r="145" spans="1:3" x14ac:dyDescent="0.25">
      <c r="A145" s="99">
        <v>441</v>
      </c>
      <c r="B145" s="100" t="s">
        <v>836</v>
      </c>
      <c r="C145" s="31"/>
    </row>
    <row r="146" spans="1:3" x14ac:dyDescent="0.25">
      <c r="B146" s="117" t="s">
        <v>456</v>
      </c>
      <c r="C146" s="118">
        <f>C3+C42+C88+C131</f>
        <v>102047163</v>
      </c>
    </row>
    <row r="147" spans="1:3" x14ac:dyDescent="0.25"/>
  </sheetData>
  <sheetProtection sheet="1" objects="1" scenarios="1"/>
  <mergeCells count="3">
    <mergeCell ref="A1:A2"/>
    <mergeCell ref="B1:B2"/>
    <mergeCell ref="C1:C2"/>
  </mergeCells>
  <conditionalFormatting sqref="C5">
    <cfRule type="containsBlanks" dxfId="45" priority="32">
      <formula>LEN(TRIM(C5))=0</formula>
    </cfRule>
  </conditionalFormatting>
  <conditionalFormatting sqref="C6">
    <cfRule type="containsBlanks" dxfId="44" priority="31">
      <formula>LEN(TRIM(C6))=0</formula>
    </cfRule>
  </conditionalFormatting>
  <conditionalFormatting sqref="C8:C11">
    <cfRule type="containsBlanks" dxfId="43" priority="30">
      <formula>LEN(TRIM(C8))=0</formula>
    </cfRule>
  </conditionalFormatting>
  <conditionalFormatting sqref="C13:C21">
    <cfRule type="containsBlanks" dxfId="42" priority="29">
      <formula>LEN(TRIM(C13))=0</formula>
    </cfRule>
  </conditionalFormatting>
  <conditionalFormatting sqref="C23">
    <cfRule type="containsBlanks" dxfId="41" priority="28">
      <formula>LEN(TRIM(C23))=0</formula>
    </cfRule>
  </conditionalFormatting>
  <conditionalFormatting sqref="C25:C26">
    <cfRule type="containsBlanks" dxfId="40" priority="27">
      <formula>LEN(TRIM(C25))=0</formula>
    </cfRule>
  </conditionalFormatting>
  <conditionalFormatting sqref="C28:C30">
    <cfRule type="containsBlanks" dxfId="39" priority="26">
      <formula>LEN(TRIM(C28))=0</formula>
    </cfRule>
  </conditionalFormatting>
  <conditionalFormatting sqref="C32:C35 C37:C41">
    <cfRule type="containsBlanks" dxfId="38" priority="25">
      <formula>LEN(TRIM(C32))=0</formula>
    </cfRule>
  </conditionalFormatting>
  <conditionalFormatting sqref="C44 C46 C48">
    <cfRule type="containsBlanks" dxfId="37" priority="24">
      <formula>LEN(TRIM(C44))=0</formula>
    </cfRule>
  </conditionalFormatting>
  <conditionalFormatting sqref="C45 C47 C49">
    <cfRule type="containsBlanks" dxfId="36" priority="23">
      <formula>LEN(TRIM(C45))=0</formula>
    </cfRule>
  </conditionalFormatting>
  <conditionalFormatting sqref="C51 C53 C55">
    <cfRule type="containsBlanks" dxfId="35" priority="22">
      <formula>LEN(TRIM(C51))=0</formula>
    </cfRule>
  </conditionalFormatting>
  <conditionalFormatting sqref="C52 C54 C56">
    <cfRule type="containsBlanks" dxfId="34" priority="21">
      <formula>LEN(TRIM(C52))=0</formula>
    </cfRule>
  </conditionalFormatting>
  <conditionalFormatting sqref="C57">
    <cfRule type="containsBlanks" dxfId="33" priority="20">
      <formula>LEN(TRIM(C57))=0</formula>
    </cfRule>
  </conditionalFormatting>
  <conditionalFormatting sqref="C59">
    <cfRule type="containsBlanks" dxfId="32" priority="19">
      <formula>LEN(TRIM(C59))=0</formula>
    </cfRule>
  </conditionalFormatting>
  <conditionalFormatting sqref="C60:C63">
    <cfRule type="containsBlanks" dxfId="31" priority="18">
      <formula>LEN(TRIM(C60))=0</formula>
    </cfRule>
  </conditionalFormatting>
  <conditionalFormatting sqref="C65:C68">
    <cfRule type="containsBlanks" dxfId="30" priority="17">
      <formula>LEN(TRIM(C65))=0</formula>
    </cfRule>
  </conditionalFormatting>
  <conditionalFormatting sqref="C70:C75">
    <cfRule type="containsBlanks" dxfId="29" priority="16">
      <formula>LEN(TRIM(C70))=0</formula>
    </cfRule>
  </conditionalFormatting>
  <conditionalFormatting sqref="C77:C85">
    <cfRule type="containsBlanks" dxfId="28" priority="15">
      <formula>LEN(TRIM(C77))=0</formula>
    </cfRule>
  </conditionalFormatting>
  <conditionalFormatting sqref="C87">
    <cfRule type="containsBlanks" dxfId="27" priority="14">
      <formula>LEN(TRIM(C87))=0</formula>
    </cfRule>
  </conditionalFormatting>
  <conditionalFormatting sqref="C90:C91">
    <cfRule type="containsBlanks" dxfId="26" priority="13">
      <formula>LEN(TRIM(C90))=0</formula>
    </cfRule>
  </conditionalFormatting>
  <conditionalFormatting sqref="C93:C98">
    <cfRule type="containsBlanks" dxfId="25" priority="12">
      <formula>LEN(TRIM(C93))=0</formula>
    </cfRule>
  </conditionalFormatting>
  <conditionalFormatting sqref="C100:C105">
    <cfRule type="containsBlanks" dxfId="24" priority="11">
      <formula>LEN(TRIM(C100))=0</formula>
    </cfRule>
  </conditionalFormatting>
  <conditionalFormatting sqref="C107:C109">
    <cfRule type="containsBlanks" dxfId="23" priority="10">
      <formula>LEN(TRIM(C107))=0</formula>
    </cfRule>
  </conditionalFormatting>
  <conditionalFormatting sqref="C111:C116">
    <cfRule type="containsBlanks" dxfId="22" priority="9">
      <formula>LEN(TRIM(C111))=0</formula>
    </cfRule>
  </conditionalFormatting>
  <conditionalFormatting sqref="C118">
    <cfRule type="containsBlanks" dxfId="21" priority="8">
      <formula>LEN(TRIM(C118))=0</formula>
    </cfRule>
  </conditionalFormatting>
  <conditionalFormatting sqref="C120:C121">
    <cfRule type="containsBlanks" dxfId="20" priority="7">
      <formula>LEN(TRIM(C120))=0</formula>
    </cfRule>
  </conditionalFormatting>
  <conditionalFormatting sqref="C123:C126">
    <cfRule type="containsBlanks" dxfId="19" priority="6">
      <formula>LEN(TRIM(C123))=0</formula>
    </cfRule>
  </conditionalFormatting>
  <conditionalFormatting sqref="C128:C130">
    <cfRule type="containsBlanks" dxfId="18" priority="5">
      <formula>LEN(TRIM(C128))=0</formula>
    </cfRule>
  </conditionalFormatting>
  <conditionalFormatting sqref="C133:C134">
    <cfRule type="containsBlanks" dxfId="17" priority="4">
      <formula>LEN(TRIM(C133))=0</formula>
    </cfRule>
  </conditionalFormatting>
  <conditionalFormatting sqref="C136:C138">
    <cfRule type="containsBlanks" dxfId="16" priority="3">
      <formula>LEN(TRIM(C136))=0</formula>
    </cfRule>
  </conditionalFormatting>
  <conditionalFormatting sqref="C140:C143">
    <cfRule type="containsBlanks" dxfId="15" priority="2">
      <formula>LEN(TRIM(C140))=0</formula>
    </cfRule>
  </conditionalFormatting>
  <conditionalFormatting sqref="C145">
    <cfRule type="containsBlanks" dxfId="14" priority="1">
      <formula>LEN(TRIM(C145))=0</formula>
    </cfRule>
  </conditionalFormatting>
  <dataValidations count="1">
    <dataValidation type="whole" operator="greaterThanOrEqual" allowBlank="1" showInputMessage="1" showErrorMessage="1" errorTitle="Valor de la celda" error="La celda sólo permite números enteros y en positivo, favor de capturar cantidades sin centavos y evitar números en negativos." sqref="C5:C6 C37:C41 C32:C35 C8:C11 C13:C21 C23 C25:C26 C28:C30 C44:C49 C51:C57 C59:C63 C65:C68 C70:C75 C77:C85 C87 C90:C91 C93:C98 C100:C105 C107:C109 C111:C116 C118 C120:C121 C123:C126 C128:C130 C133:C134 C136:C138 C140:C143 C145" xr:uid="{00000000-0002-0000-0A00-000000000000}">
      <formula1>0</formula1>
    </dataValidation>
  </dataValidations>
  <printOptions horizontalCentered="1"/>
  <pageMargins left="0.70866141732283472" right="0.70866141732283472" top="1.46" bottom="0.74803149606299213" header="0.51181102362204722" footer="0.31496062992125984"/>
  <pageSetup scale="90" orientation="portrait" horizontalDpi="4294967295" verticalDpi="4294967295" r:id="rId1"/>
  <headerFooter>
    <oddHeader>&amp;C&amp;"-,Negrita"&amp;14PRESUPUESTO DE EGRESOS &amp;"-,Normal"&amp;11&amp;"-,Negrita"&amp;14CLASIFICACIÓN FUNCIONAL DEL GASTOEnte público de &amp;FEjercicio fiscal 2020</oddHeader>
    <oddFooter>&amp;RPágina &amp;P de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>
    <tabColor theme="9"/>
  </sheetPr>
  <dimension ref="A1:E79"/>
  <sheetViews>
    <sheetView showGridLines="0" workbookViewId="0">
      <selection activeCell="D73" sqref="D73"/>
    </sheetView>
  </sheetViews>
  <sheetFormatPr baseColWidth="10" defaultColWidth="0" defaultRowHeight="15" zeroHeight="1" x14ac:dyDescent="0.25"/>
  <cols>
    <col min="1" max="2" width="8.5703125" style="56" customWidth="1"/>
    <col min="3" max="3" width="67.140625" style="56" customWidth="1"/>
    <col min="4" max="4" width="17.42578125" customWidth="1"/>
    <col min="5" max="5" width="1.7109375" customWidth="1"/>
    <col min="6" max="16384" width="11.42578125" hidden="1"/>
  </cols>
  <sheetData>
    <row r="1" spans="1:4" ht="15.75" customHeight="1" x14ac:dyDescent="0.25">
      <c r="A1" s="381" t="s">
        <v>837</v>
      </c>
      <c r="B1" s="382" t="s">
        <v>838</v>
      </c>
      <c r="C1" s="384" t="s">
        <v>839</v>
      </c>
      <c r="D1" s="385" t="s">
        <v>33</v>
      </c>
    </row>
    <row r="2" spans="1:4" x14ac:dyDescent="0.25">
      <c r="A2" s="381"/>
      <c r="B2" s="383"/>
      <c r="C2" s="384"/>
      <c r="D2" s="385"/>
    </row>
    <row r="3" spans="1:4" ht="15" customHeight="1" x14ac:dyDescent="0.25">
      <c r="A3" s="140" t="s">
        <v>925</v>
      </c>
      <c r="B3" s="141"/>
      <c r="C3" s="380" t="s">
        <v>840</v>
      </c>
      <c r="D3" s="380"/>
    </row>
    <row r="4" spans="1:4" ht="15" customHeight="1" x14ac:dyDescent="0.25">
      <c r="A4" s="140" t="s">
        <v>841</v>
      </c>
      <c r="B4" s="141"/>
      <c r="C4" s="380" t="s">
        <v>842</v>
      </c>
      <c r="D4" s="380"/>
    </row>
    <row r="5" spans="1:4" ht="15" customHeight="1" x14ac:dyDescent="0.25">
      <c r="A5" s="140" t="s">
        <v>843</v>
      </c>
      <c r="B5" s="141"/>
      <c r="C5" s="380" t="s">
        <v>844</v>
      </c>
      <c r="D5" s="380"/>
    </row>
    <row r="6" spans="1:4" ht="15" customHeight="1" x14ac:dyDescent="0.25">
      <c r="A6" s="142" t="s">
        <v>1358</v>
      </c>
      <c r="B6" s="142">
        <v>1</v>
      </c>
      <c r="C6" s="143" t="s">
        <v>1383</v>
      </c>
      <c r="D6" s="144">
        <v>1708601</v>
      </c>
    </row>
    <row r="7" spans="1:4" ht="15" customHeight="1" x14ac:dyDescent="0.25">
      <c r="A7" s="142" t="s">
        <v>1359</v>
      </c>
      <c r="B7" s="142">
        <v>2</v>
      </c>
      <c r="C7" s="143" t="s">
        <v>1384</v>
      </c>
      <c r="D7" s="144">
        <v>2431837</v>
      </c>
    </row>
    <row r="8" spans="1:4" x14ac:dyDescent="0.25">
      <c r="A8" s="142" t="s">
        <v>1360</v>
      </c>
      <c r="B8" s="142">
        <v>3</v>
      </c>
      <c r="C8" s="145" t="s">
        <v>1385</v>
      </c>
      <c r="D8" s="144">
        <v>3180007</v>
      </c>
    </row>
    <row r="9" spans="1:4" x14ac:dyDescent="0.25">
      <c r="A9" s="142" t="s">
        <v>1361</v>
      </c>
      <c r="B9" s="142">
        <v>4</v>
      </c>
      <c r="C9" s="145" t="s">
        <v>1386</v>
      </c>
      <c r="D9" s="146">
        <v>2525075</v>
      </c>
    </row>
    <row r="10" spans="1:4" x14ac:dyDescent="0.25">
      <c r="A10" s="142" t="s">
        <v>1362</v>
      </c>
      <c r="B10" s="142">
        <v>5</v>
      </c>
      <c r="C10" s="145" t="s">
        <v>1387</v>
      </c>
      <c r="D10" s="144">
        <v>833785</v>
      </c>
    </row>
    <row r="11" spans="1:4" x14ac:dyDescent="0.25">
      <c r="A11" s="142" t="s">
        <v>1363</v>
      </c>
      <c r="B11" s="142">
        <v>6</v>
      </c>
      <c r="C11" s="145" t="s">
        <v>1388</v>
      </c>
      <c r="D11" s="144">
        <v>68152</v>
      </c>
    </row>
    <row r="12" spans="1:4" x14ac:dyDescent="0.25">
      <c r="A12" s="142" t="s">
        <v>1364</v>
      </c>
      <c r="B12" s="142">
        <v>7</v>
      </c>
      <c r="C12" s="145" t="s">
        <v>1392</v>
      </c>
      <c r="D12" s="144">
        <v>1458741</v>
      </c>
    </row>
    <row r="13" spans="1:4" x14ac:dyDescent="0.25">
      <c r="A13" s="142" t="s">
        <v>1365</v>
      </c>
      <c r="B13" s="142">
        <v>8</v>
      </c>
      <c r="C13" s="145" t="s">
        <v>1393</v>
      </c>
      <c r="D13" s="144">
        <v>1548650</v>
      </c>
    </row>
    <row r="14" spans="1:4" x14ac:dyDescent="0.25">
      <c r="A14" s="142" t="s">
        <v>1366</v>
      </c>
      <c r="B14" s="142">
        <v>9</v>
      </c>
      <c r="C14" s="145" t="s">
        <v>1394</v>
      </c>
      <c r="D14" s="146">
        <v>209316</v>
      </c>
    </row>
    <row r="15" spans="1:4" x14ac:dyDescent="0.25">
      <c r="A15" s="142" t="s">
        <v>1367</v>
      </c>
      <c r="B15" s="142">
        <v>10</v>
      </c>
      <c r="C15" s="145" t="s">
        <v>1395</v>
      </c>
      <c r="D15" s="144">
        <v>7870177</v>
      </c>
    </row>
    <row r="16" spans="1:4" x14ac:dyDescent="0.25">
      <c r="A16" s="142" t="s">
        <v>1368</v>
      </c>
      <c r="B16" s="142">
        <v>11</v>
      </c>
      <c r="C16" s="145" t="s">
        <v>1396</v>
      </c>
      <c r="D16" s="144">
        <v>454270</v>
      </c>
    </row>
    <row r="17" spans="1:4" x14ac:dyDescent="0.25">
      <c r="A17" s="142" t="s">
        <v>1369</v>
      </c>
      <c r="B17" s="142">
        <v>12</v>
      </c>
      <c r="C17" s="145" t="s">
        <v>1397</v>
      </c>
      <c r="D17" s="144">
        <v>53467713</v>
      </c>
    </row>
    <row r="18" spans="1:4" x14ac:dyDescent="0.25">
      <c r="A18" s="142" t="s">
        <v>1370</v>
      </c>
      <c r="B18" s="142">
        <v>13</v>
      </c>
      <c r="C18" s="145" t="s">
        <v>1398</v>
      </c>
      <c r="D18" s="144">
        <v>1559817</v>
      </c>
    </row>
    <row r="19" spans="1:4" x14ac:dyDescent="0.25">
      <c r="A19" s="142" t="s">
        <v>1371</v>
      </c>
      <c r="B19" s="142">
        <v>14</v>
      </c>
      <c r="C19" s="145" t="s">
        <v>1399</v>
      </c>
      <c r="D19" s="144">
        <v>4472436</v>
      </c>
    </row>
    <row r="20" spans="1:4" x14ac:dyDescent="0.25">
      <c r="A20" s="142" t="s">
        <v>1372</v>
      </c>
      <c r="B20" s="142">
        <v>15</v>
      </c>
      <c r="C20" s="145" t="s">
        <v>1400</v>
      </c>
      <c r="D20" s="144">
        <v>531877</v>
      </c>
    </row>
    <row r="21" spans="1:4" x14ac:dyDescent="0.25">
      <c r="A21" s="142" t="s">
        <v>1373</v>
      </c>
      <c r="B21" s="142">
        <v>16</v>
      </c>
      <c r="C21" s="145" t="s">
        <v>1401</v>
      </c>
      <c r="D21" s="144">
        <v>58946</v>
      </c>
    </row>
    <row r="22" spans="1:4" x14ac:dyDescent="0.25">
      <c r="A22" s="142" t="s">
        <v>1374</v>
      </c>
      <c r="B22" s="142">
        <v>17</v>
      </c>
      <c r="C22" s="145" t="s">
        <v>1402</v>
      </c>
      <c r="D22" s="144">
        <v>5941147</v>
      </c>
    </row>
    <row r="23" spans="1:4" x14ac:dyDescent="0.25">
      <c r="A23" s="142" t="s">
        <v>1375</v>
      </c>
      <c r="B23" s="142">
        <v>18</v>
      </c>
      <c r="C23" s="145" t="s">
        <v>1403</v>
      </c>
      <c r="D23" s="146">
        <v>676562</v>
      </c>
    </row>
    <row r="24" spans="1:4" x14ac:dyDescent="0.25">
      <c r="A24" s="142" t="s">
        <v>1376</v>
      </c>
      <c r="B24" s="142">
        <v>19</v>
      </c>
      <c r="C24" s="145" t="s">
        <v>1404</v>
      </c>
      <c r="D24" s="144">
        <v>5675092</v>
      </c>
    </row>
    <row r="25" spans="1:4" x14ac:dyDescent="0.25">
      <c r="A25" s="142" t="s">
        <v>1377</v>
      </c>
      <c r="B25" s="142">
        <v>20</v>
      </c>
      <c r="C25" s="145" t="s">
        <v>1405</v>
      </c>
      <c r="D25" s="144">
        <v>2419227</v>
      </c>
    </row>
    <row r="26" spans="1:4" x14ac:dyDescent="0.25">
      <c r="A26" s="142" t="s">
        <v>1378</v>
      </c>
      <c r="B26" s="142">
        <v>21</v>
      </c>
      <c r="C26" s="145" t="s">
        <v>1407</v>
      </c>
      <c r="D26" s="144">
        <v>654810</v>
      </c>
    </row>
    <row r="27" spans="1:4" x14ac:dyDescent="0.25">
      <c r="A27" s="142" t="s">
        <v>1379</v>
      </c>
      <c r="B27" s="142">
        <v>22</v>
      </c>
      <c r="C27" s="145" t="s">
        <v>1408</v>
      </c>
      <c r="D27" s="144">
        <v>344971</v>
      </c>
    </row>
    <row r="28" spans="1:4" x14ac:dyDescent="0.25">
      <c r="A28" s="142" t="s">
        <v>1380</v>
      </c>
      <c r="B28" s="142">
        <v>23</v>
      </c>
      <c r="C28" s="145" t="s">
        <v>1409</v>
      </c>
      <c r="D28" s="146">
        <v>394861</v>
      </c>
    </row>
    <row r="29" spans="1:4" x14ac:dyDescent="0.25">
      <c r="A29" s="142" t="s">
        <v>1381</v>
      </c>
      <c r="B29" s="142">
        <v>24</v>
      </c>
      <c r="C29" s="145" t="s">
        <v>1410</v>
      </c>
      <c r="D29" s="144">
        <v>358392</v>
      </c>
    </row>
    <row r="30" spans="1:4" x14ac:dyDescent="0.25">
      <c r="A30" s="142" t="s">
        <v>1382</v>
      </c>
      <c r="B30" s="142">
        <v>25</v>
      </c>
      <c r="C30" s="145" t="s">
        <v>1406</v>
      </c>
      <c r="D30" s="144">
        <v>249552</v>
      </c>
    </row>
    <row r="31" spans="1:4" x14ac:dyDescent="0.25">
      <c r="A31" s="142" t="s">
        <v>1389</v>
      </c>
      <c r="B31" s="147">
        <v>26</v>
      </c>
      <c r="C31" s="145" t="s">
        <v>1470</v>
      </c>
      <c r="D31" s="144">
        <v>593926</v>
      </c>
    </row>
    <row r="32" spans="1:4" x14ac:dyDescent="0.25">
      <c r="A32" s="142" t="s">
        <v>1390</v>
      </c>
      <c r="B32" s="147">
        <v>27</v>
      </c>
      <c r="C32" s="145" t="s">
        <v>1411</v>
      </c>
      <c r="D32" s="144">
        <v>1135514</v>
      </c>
    </row>
    <row r="33" spans="1:4" x14ac:dyDescent="0.25">
      <c r="A33" s="142" t="s">
        <v>1391</v>
      </c>
      <c r="B33" s="147">
        <v>28</v>
      </c>
      <c r="C33" s="145" t="s">
        <v>1412</v>
      </c>
      <c r="D33" s="144">
        <v>667961</v>
      </c>
    </row>
    <row r="34" spans="1:4" x14ac:dyDescent="0.25">
      <c r="A34" s="143" t="s">
        <v>1473</v>
      </c>
      <c r="B34" s="147">
        <v>29</v>
      </c>
      <c r="C34" s="145" t="s">
        <v>1471</v>
      </c>
      <c r="D34" s="144">
        <v>164961</v>
      </c>
    </row>
    <row r="35" spans="1:4" x14ac:dyDescent="0.25">
      <c r="A35" s="143" t="s">
        <v>1474</v>
      </c>
      <c r="B35" s="147">
        <v>30</v>
      </c>
      <c r="C35" s="145" t="s">
        <v>1472</v>
      </c>
      <c r="D35" s="144">
        <v>315955</v>
      </c>
    </row>
    <row r="36" spans="1:4" x14ac:dyDescent="0.25">
      <c r="A36" s="143" t="s">
        <v>1475</v>
      </c>
      <c r="B36" s="147">
        <v>31</v>
      </c>
      <c r="C36" s="145" t="s">
        <v>492</v>
      </c>
      <c r="D36" s="144">
        <v>74832</v>
      </c>
    </row>
    <row r="37" spans="1:4" x14ac:dyDescent="0.25">
      <c r="A37" s="143"/>
      <c r="B37" s="147"/>
      <c r="C37" s="145"/>
      <c r="D37" s="144"/>
    </row>
    <row r="38" spans="1:4" x14ac:dyDescent="0.25">
      <c r="A38" s="143"/>
      <c r="B38" s="147"/>
      <c r="C38" s="145"/>
      <c r="D38" s="144"/>
    </row>
    <row r="39" spans="1:4" x14ac:dyDescent="0.25">
      <c r="A39" s="143"/>
      <c r="B39" s="147"/>
      <c r="C39" s="145"/>
      <c r="D39" s="144"/>
    </row>
    <row r="40" spans="1:4" x14ac:dyDescent="0.25">
      <c r="A40" s="143"/>
      <c r="B40" s="147"/>
      <c r="C40" s="145"/>
      <c r="D40" s="144"/>
    </row>
    <row r="41" spans="1:4" x14ac:dyDescent="0.25">
      <c r="A41" s="143"/>
      <c r="B41" s="147"/>
      <c r="C41" s="145"/>
      <c r="D41" s="144"/>
    </row>
    <row r="42" spans="1:4" x14ac:dyDescent="0.25">
      <c r="A42" s="143"/>
      <c r="B42" s="147"/>
      <c r="C42" s="145"/>
      <c r="D42" s="144"/>
    </row>
    <row r="43" spans="1:4" x14ac:dyDescent="0.25">
      <c r="A43" s="143"/>
      <c r="B43" s="147"/>
      <c r="C43" s="145"/>
      <c r="D43" s="144"/>
    </row>
    <row r="44" spans="1:4" x14ac:dyDescent="0.25">
      <c r="A44" s="143"/>
      <c r="B44" s="147"/>
      <c r="C44" s="145"/>
      <c r="D44" s="144"/>
    </row>
    <row r="45" spans="1:4" x14ac:dyDescent="0.25">
      <c r="A45" s="143"/>
      <c r="B45" s="147"/>
      <c r="C45" s="145"/>
      <c r="D45" s="144"/>
    </row>
    <row r="46" spans="1:4" x14ac:dyDescent="0.25">
      <c r="A46" s="143"/>
      <c r="B46" s="147"/>
      <c r="C46" s="145"/>
      <c r="D46" s="144"/>
    </row>
    <row r="47" spans="1:4" x14ac:dyDescent="0.25">
      <c r="A47" s="143"/>
      <c r="B47" s="147"/>
      <c r="C47" s="145"/>
      <c r="D47" s="144"/>
    </row>
    <row r="48" spans="1:4" x14ac:dyDescent="0.25">
      <c r="A48" s="143"/>
      <c r="B48" s="147"/>
      <c r="C48" s="145"/>
      <c r="D48" s="144"/>
    </row>
    <row r="49" spans="1:4" x14ac:dyDescent="0.25">
      <c r="A49" s="143"/>
      <c r="B49" s="147"/>
      <c r="C49" s="145"/>
      <c r="D49" s="144"/>
    </row>
    <row r="50" spans="1:4" x14ac:dyDescent="0.25">
      <c r="A50" s="143"/>
      <c r="B50" s="147"/>
      <c r="C50" s="145"/>
      <c r="D50" s="144"/>
    </row>
    <row r="51" spans="1:4" x14ac:dyDescent="0.25">
      <c r="A51" s="143"/>
      <c r="B51" s="147"/>
      <c r="C51" s="145"/>
      <c r="D51" s="144"/>
    </row>
    <row r="52" spans="1:4" x14ac:dyDescent="0.25">
      <c r="A52" s="143"/>
      <c r="B52" s="147"/>
      <c r="C52" s="145"/>
      <c r="D52" s="144"/>
    </row>
    <row r="53" spans="1:4" x14ac:dyDescent="0.25">
      <c r="A53" s="143"/>
      <c r="B53" s="147"/>
      <c r="C53" s="145"/>
      <c r="D53" s="144"/>
    </row>
    <row r="54" spans="1:4" x14ac:dyDescent="0.25">
      <c r="A54" s="143"/>
      <c r="B54" s="147"/>
      <c r="C54" s="145"/>
      <c r="D54" s="144"/>
    </row>
    <row r="55" spans="1:4" x14ac:dyDescent="0.25">
      <c r="A55" s="143"/>
      <c r="B55" s="147"/>
      <c r="C55" s="145"/>
      <c r="D55" s="144"/>
    </row>
    <row r="56" spans="1:4" x14ac:dyDescent="0.25">
      <c r="A56" s="143"/>
      <c r="B56" s="147"/>
      <c r="C56" s="145"/>
      <c r="D56" s="144"/>
    </row>
    <row r="57" spans="1:4" x14ac:dyDescent="0.25">
      <c r="A57" s="143"/>
      <c r="B57" s="147"/>
      <c r="C57" s="145"/>
      <c r="D57" s="144"/>
    </row>
    <row r="58" spans="1:4" x14ac:dyDescent="0.25">
      <c r="A58" s="143"/>
      <c r="B58" s="147"/>
      <c r="C58" s="145"/>
      <c r="D58" s="144"/>
    </row>
    <row r="59" spans="1:4" x14ac:dyDescent="0.25">
      <c r="A59" s="143"/>
      <c r="B59" s="147"/>
      <c r="C59" s="145"/>
      <c r="D59" s="144"/>
    </row>
    <row r="60" spans="1:4" x14ac:dyDescent="0.25">
      <c r="A60" s="143"/>
      <c r="B60" s="147"/>
      <c r="C60" s="145"/>
      <c r="D60" s="144"/>
    </row>
    <row r="61" spans="1:4" x14ac:dyDescent="0.25">
      <c r="A61" s="143"/>
      <c r="B61" s="147"/>
      <c r="C61" s="145"/>
      <c r="D61" s="144"/>
    </row>
    <row r="62" spans="1:4" x14ac:dyDescent="0.25">
      <c r="A62" s="143"/>
      <c r="B62" s="147"/>
      <c r="C62" s="145"/>
      <c r="D62" s="144"/>
    </row>
    <row r="63" spans="1:4" x14ac:dyDescent="0.25">
      <c r="A63" s="143"/>
      <c r="B63" s="147"/>
      <c r="C63" s="145"/>
      <c r="D63" s="144"/>
    </row>
    <row r="64" spans="1:4" x14ac:dyDescent="0.25">
      <c r="A64" s="143"/>
      <c r="B64" s="147"/>
      <c r="C64" s="145"/>
      <c r="D64" s="144"/>
    </row>
    <row r="65" spans="1:4" x14ac:dyDescent="0.25">
      <c r="A65" s="143"/>
      <c r="B65" s="147"/>
      <c r="C65" s="145"/>
      <c r="D65" s="144"/>
    </row>
    <row r="66" spans="1:4" x14ac:dyDescent="0.25">
      <c r="A66" s="143"/>
      <c r="B66" s="147"/>
      <c r="C66" s="145"/>
      <c r="D66" s="144"/>
    </row>
    <row r="67" spans="1:4" x14ac:dyDescent="0.25">
      <c r="A67" s="143"/>
      <c r="B67" s="147"/>
      <c r="C67" s="145"/>
      <c r="D67" s="146"/>
    </row>
    <row r="68" spans="1:4" x14ac:dyDescent="0.25">
      <c r="A68" s="143"/>
      <c r="B68" s="147"/>
      <c r="C68" s="145"/>
      <c r="D68" s="144"/>
    </row>
    <row r="69" spans="1:4" x14ac:dyDescent="0.25">
      <c r="A69" s="143"/>
      <c r="B69" s="147"/>
      <c r="C69" s="145"/>
      <c r="D69" s="146"/>
    </row>
    <row r="70" spans="1:4" x14ac:dyDescent="0.25">
      <c r="A70" s="143"/>
      <c r="B70" s="147"/>
      <c r="C70" s="145"/>
      <c r="D70" s="144"/>
    </row>
    <row r="71" spans="1:4" x14ac:dyDescent="0.25">
      <c r="A71" s="143"/>
      <c r="B71" s="147"/>
      <c r="C71" s="145"/>
      <c r="D71" s="148"/>
    </row>
    <row r="72" spans="1:4" x14ac:dyDescent="0.25">
      <c r="A72" s="143"/>
      <c r="B72" s="147"/>
      <c r="C72" s="145"/>
      <c r="D72" s="146"/>
    </row>
    <row r="73" spans="1:4" x14ac:dyDescent="0.25">
      <c r="A73" s="143"/>
      <c r="B73" s="147"/>
      <c r="C73" s="145"/>
      <c r="D73" s="146"/>
    </row>
    <row r="74" spans="1:4" x14ac:dyDescent="0.25">
      <c r="A74" s="143"/>
      <c r="B74" s="147"/>
      <c r="C74" s="145"/>
      <c r="D74" s="146"/>
    </row>
    <row r="75" spans="1:4" x14ac:dyDescent="0.25">
      <c r="A75" s="143"/>
      <c r="B75" s="147"/>
      <c r="C75" s="145"/>
      <c r="D75" s="146"/>
    </row>
    <row r="76" spans="1:4" x14ac:dyDescent="0.25">
      <c r="C76" s="117" t="s">
        <v>845</v>
      </c>
      <c r="D76" s="149">
        <f>SUM(D6:D75)</f>
        <v>102047163</v>
      </c>
    </row>
    <row r="77" spans="1:4" x14ac:dyDescent="0.25"/>
    <row r="78" spans="1:4" x14ac:dyDescent="0.25"/>
    <row r="79" spans="1:4" x14ac:dyDescent="0.25"/>
  </sheetData>
  <sheetProtection sheet="1" objects="1" scenarios="1"/>
  <mergeCells count="7">
    <mergeCell ref="C5:D5"/>
    <mergeCell ref="A1:A2"/>
    <mergeCell ref="B1:B2"/>
    <mergeCell ref="C1:C2"/>
    <mergeCell ref="D1:D2"/>
    <mergeCell ref="C3:D3"/>
    <mergeCell ref="C4:D4"/>
  </mergeCells>
  <conditionalFormatting sqref="A6:D75">
    <cfRule type="cellIs" dxfId="13" priority="1" operator="lessThanOrEqual">
      <formula>0</formula>
    </cfRule>
  </conditionalFormatting>
  <dataValidations count="1">
    <dataValidation type="whole" operator="greaterThanOrEqual" allowBlank="1" showInputMessage="1" showErrorMessage="1" errorTitle="Valor de la celda" error="La celda sólo permite números enteros y en positivo, favor de capturar cantidades sin centavos y evitar números en negativos." sqref="D70 D68 D10:D13 D15:D22 D24:D27 D29:D66 D6:D8" xr:uid="{00000000-0002-0000-0B00-000000000000}">
      <formula1>0</formula1>
    </dataValidation>
  </dataValidations>
  <printOptions horizontalCentered="1"/>
  <pageMargins left="0.70866141732283472" right="0.70866141732283472" top="1.3385826771653544" bottom="0.74803149606299213" header="0.51181102362204722" footer="0.31496062992125984"/>
  <pageSetup scale="75" orientation="portrait" horizontalDpi="4294967295" verticalDpi="4294967295" r:id="rId1"/>
  <headerFooter>
    <oddHeader>&amp;C&amp;"-,Negrita"&amp;14PRESUPUESTO DE EGRESOS &amp;"-,Normal"&amp;11&amp;"-,Negrita"&amp;14CLASIFICACIÓN ADMINISTRATIVAEnte público de &amp;FEjercicio fiscal 2020</oddHeader>
    <oddFooter>&amp;RPágina &amp;P de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>
    <tabColor theme="9"/>
  </sheetPr>
  <dimension ref="A1:I53"/>
  <sheetViews>
    <sheetView showGridLines="0" showRuler="0" workbookViewId="0">
      <pane ySplit="1" topLeftCell="A32" activePane="bottomLeft" state="frozen"/>
      <selection pane="bottomLeft" activeCell="F3" sqref="F3"/>
    </sheetView>
  </sheetViews>
  <sheetFormatPr baseColWidth="10" defaultColWidth="0" defaultRowHeight="15" zeroHeight="1" x14ac:dyDescent="0.25"/>
  <cols>
    <col min="1" max="1" width="41" customWidth="1"/>
    <col min="2" max="6" width="17.42578125" customWidth="1"/>
    <col min="7" max="7" width="2.7109375" customWidth="1"/>
    <col min="8" max="8" width="3.140625" hidden="1" customWidth="1"/>
    <col min="9" max="9" width="12.28515625" hidden="1" customWidth="1"/>
    <col min="10" max="16384" width="11.42578125" hidden="1"/>
  </cols>
  <sheetData>
    <row r="1" spans="1:6" ht="45" x14ac:dyDescent="0.25">
      <c r="A1" s="150"/>
      <c r="B1" s="21" t="s">
        <v>672</v>
      </c>
      <c r="C1" s="21" t="s">
        <v>523</v>
      </c>
      <c r="D1" s="21" t="s">
        <v>846</v>
      </c>
      <c r="E1" s="21" t="s">
        <v>847</v>
      </c>
      <c r="F1" s="21" t="s">
        <v>848</v>
      </c>
    </row>
    <row r="2" spans="1:6" s="56" customFormat="1" ht="30" customHeight="1" x14ac:dyDescent="0.25">
      <c r="A2" s="189" t="s">
        <v>849</v>
      </c>
      <c r="B2" s="190">
        <v>0</v>
      </c>
      <c r="C2" s="190">
        <v>0</v>
      </c>
      <c r="D2" s="190">
        <v>0</v>
      </c>
      <c r="E2" s="190">
        <v>0</v>
      </c>
      <c r="F2" s="190">
        <v>0</v>
      </c>
    </row>
    <row r="3" spans="1:6" s="56" customFormat="1" ht="30" customHeight="1" x14ac:dyDescent="0.25">
      <c r="A3" s="191" t="s">
        <v>850</v>
      </c>
      <c r="B3" s="192">
        <v>0</v>
      </c>
      <c r="C3" s="192">
        <v>0</v>
      </c>
      <c r="D3" s="192">
        <v>0</v>
      </c>
      <c r="E3" s="192">
        <v>0</v>
      </c>
      <c r="F3" s="192">
        <v>0</v>
      </c>
    </row>
    <row r="4" spans="1:6" s="56" customFormat="1" ht="30" customHeight="1" x14ac:dyDescent="0.25">
      <c r="A4" s="191" t="s">
        <v>851</v>
      </c>
      <c r="B4" s="192">
        <v>0</v>
      </c>
      <c r="C4" s="192">
        <v>0</v>
      </c>
      <c r="D4" s="192">
        <v>0</v>
      </c>
      <c r="E4" s="192">
        <v>0</v>
      </c>
      <c r="F4" s="192">
        <v>0</v>
      </c>
    </row>
    <row r="5" spans="1:6" s="56" customFormat="1" ht="30" customHeight="1" x14ac:dyDescent="0.25">
      <c r="A5" s="193" t="s">
        <v>852</v>
      </c>
      <c r="B5" s="194">
        <v>0</v>
      </c>
      <c r="C5" s="194">
        <v>0</v>
      </c>
      <c r="D5" s="194">
        <v>0</v>
      </c>
      <c r="E5" s="194">
        <v>0</v>
      </c>
      <c r="F5" s="194">
        <v>0</v>
      </c>
    </row>
    <row r="6" spans="1:6" s="56" customFormat="1" ht="30" customHeight="1" x14ac:dyDescent="0.25">
      <c r="A6" s="191" t="s">
        <v>853</v>
      </c>
      <c r="B6" s="195">
        <v>0</v>
      </c>
      <c r="C6" s="195">
        <v>0</v>
      </c>
      <c r="D6" s="195">
        <v>0</v>
      </c>
      <c r="E6" s="195">
        <v>0</v>
      </c>
      <c r="F6" s="195">
        <v>0</v>
      </c>
    </row>
    <row r="7" spans="1:6" s="56" customFormat="1" ht="30" customHeight="1" x14ac:dyDescent="0.25">
      <c r="A7" s="191" t="s">
        <v>854</v>
      </c>
      <c r="B7" s="195">
        <v>0</v>
      </c>
      <c r="C7" s="195">
        <v>0</v>
      </c>
      <c r="D7" s="195">
        <v>0</v>
      </c>
      <c r="E7" s="195">
        <v>0</v>
      </c>
      <c r="F7" s="195">
        <v>0</v>
      </c>
    </row>
    <row r="8" spans="1:6" s="56" customFormat="1" ht="30" customHeight="1" x14ac:dyDescent="0.25">
      <c r="A8" s="191" t="s">
        <v>855</v>
      </c>
      <c r="B8" s="195">
        <v>0</v>
      </c>
      <c r="C8" s="195">
        <v>0</v>
      </c>
      <c r="D8" s="195">
        <v>0</v>
      </c>
      <c r="E8" s="195">
        <v>0</v>
      </c>
      <c r="F8" s="195">
        <v>0</v>
      </c>
    </row>
    <row r="9" spans="1:6" s="56" customFormat="1" ht="30" customHeight="1" x14ac:dyDescent="0.25">
      <c r="A9" s="191" t="s">
        <v>856</v>
      </c>
      <c r="B9" s="195">
        <v>0</v>
      </c>
      <c r="C9" s="195">
        <v>0</v>
      </c>
      <c r="D9" s="195">
        <v>0</v>
      </c>
      <c r="E9" s="195">
        <v>0</v>
      </c>
      <c r="F9" s="195">
        <v>0</v>
      </c>
    </row>
    <row r="10" spans="1:6" s="56" customFormat="1" ht="30" customHeight="1" x14ac:dyDescent="0.25">
      <c r="A10" s="191" t="s">
        <v>857</v>
      </c>
      <c r="B10" s="195">
        <v>0</v>
      </c>
      <c r="C10" s="195">
        <v>0</v>
      </c>
      <c r="D10" s="195">
        <v>0</v>
      </c>
      <c r="E10" s="195">
        <v>0</v>
      </c>
      <c r="F10" s="195">
        <v>0</v>
      </c>
    </row>
    <row r="11" spans="1:6" s="56" customFormat="1" ht="30" customHeight="1" x14ac:dyDescent="0.25">
      <c r="A11" s="191" t="s">
        <v>854</v>
      </c>
      <c r="B11" s="195">
        <v>0</v>
      </c>
      <c r="C11" s="195">
        <v>0</v>
      </c>
      <c r="D11" s="195">
        <v>0</v>
      </c>
      <c r="E11" s="195">
        <v>0</v>
      </c>
      <c r="F11" s="195">
        <v>0</v>
      </c>
    </row>
    <row r="12" spans="1:6" s="56" customFormat="1" ht="30" customHeight="1" x14ac:dyDescent="0.25">
      <c r="A12" s="191" t="s">
        <v>855</v>
      </c>
      <c r="B12" s="195">
        <v>0</v>
      </c>
      <c r="C12" s="195">
        <v>0</v>
      </c>
      <c r="D12" s="195">
        <v>0</v>
      </c>
      <c r="E12" s="195">
        <v>0</v>
      </c>
      <c r="F12" s="195">
        <v>0</v>
      </c>
    </row>
    <row r="13" spans="1:6" s="56" customFormat="1" ht="30" customHeight="1" x14ac:dyDescent="0.25">
      <c r="A13" s="191" t="s">
        <v>856</v>
      </c>
      <c r="B13" s="195">
        <v>0</v>
      </c>
      <c r="C13" s="195">
        <v>0</v>
      </c>
      <c r="D13" s="195">
        <v>0</v>
      </c>
      <c r="E13" s="195">
        <v>0</v>
      </c>
      <c r="F13" s="195">
        <v>0</v>
      </c>
    </row>
    <row r="14" spans="1:6" s="56" customFormat="1" ht="30" customHeight="1" x14ac:dyDescent="0.25">
      <c r="A14" s="191" t="s">
        <v>525</v>
      </c>
      <c r="B14" s="195">
        <v>0</v>
      </c>
      <c r="C14" s="195">
        <v>0</v>
      </c>
      <c r="D14" s="195">
        <v>0</v>
      </c>
      <c r="E14" s="195">
        <v>0</v>
      </c>
      <c r="F14" s="195">
        <v>0</v>
      </c>
    </row>
    <row r="15" spans="1:6" s="56" customFormat="1" ht="30" customHeight="1" x14ac:dyDescent="0.25">
      <c r="A15" s="191" t="s">
        <v>858</v>
      </c>
      <c r="B15" s="195">
        <v>0</v>
      </c>
      <c r="C15" s="195">
        <v>0</v>
      </c>
      <c r="D15" s="195">
        <v>0</v>
      </c>
      <c r="E15" s="195">
        <v>0</v>
      </c>
      <c r="F15" s="195">
        <v>0</v>
      </c>
    </row>
    <row r="16" spans="1:6" s="56" customFormat="1" ht="30" customHeight="1" x14ac:dyDescent="0.25">
      <c r="A16" s="191" t="s">
        <v>859</v>
      </c>
      <c r="B16" s="195">
        <v>0</v>
      </c>
      <c r="C16" s="195">
        <v>0</v>
      </c>
      <c r="D16" s="195">
        <v>0</v>
      </c>
      <c r="E16" s="195">
        <v>0</v>
      </c>
      <c r="F16" s="195">
        <v>0</v>
      </c>
    </row>
    <row r="17" spans="1:6" s="56" customFormat="1" ht="30" customHeight="1" x14ac:dyDescent="0.25">
      <c r="A17" s="191" t="s">
        <v>860</v>
      </c>
      <c r="B17" s="195">
        <v>0</v>
      </c>
      <c r="C17" s="195">
        <v>0</v>
      </c>
      <c r="D17" s="195">
        <v>0</v>
      </c>
      <c r="E17" s="195">
        <v>0</v>
      </c>
      <c r="F17" s="195">
        <v>0</v>
      </c>
    </row>
    <row r="18" spans="1:6" s="56" customFormat="1" ht="30" customHeight="1" x14ac:dyDescent="0.25">
      <c r="A18" s="191" t="s">
        <v>861</v>
      </c>
      <c r="B18" s="195">
        <v>0</v>
      </c>
      <c r="C18" s="195">
        <v>0</v>
      </c>
      <c r="D18" s="195">
        <v>0</v>
      </c>
      <c r="E18" s="195">
        <v>0</v>
      </c>
      <c r="F18" s="195">
        <v>0</v>
      </c>
    </row>
    <row r="19" spans="1:6" s="56" customFormat="1" ht="30" customHeight="1" x14ac:dyDescent="0.25">
      <c r="A19" s="191" t="s">
        <v>862</v>
      </c>
      <c r="B19" s="195">
        <v>0</v>
      </c>
      <c r="C19" s="195">
        <v>0</v>
      </c>
      <c r="D19" s="195">
        <v>0</v>
      </c>
      <c r="E19" s="195">
        <v>0</v>
      </c>
      <c r="F19" s="195">
        <v>0</v>
      </c>
    </row>
    <row r="20" spans="1:6" s="56" customFormat="1" ht="30" customHeight="1" x14ac:dyDescent="0.25">
      <c r="A20" s="191" t="s">
        <v>863</v>
      </c>
      <c r="B20" s="195">
        <v>0</v>
      </c>
      <c r="C20" s="195">
        <v>0</v>
      </c>
      <c r="D20" s="195">
        <v>0</v>
      </c>
      <c r="E20" s="195">
        <v>0</v>
      </c>
      <c r="F20" s="195">
        <v>0</v>
      </c>
    </row>
    <row r="21" spans="1:6" s="56" customFormat="1" ht="30" customHeight="1" x14ac:dyDescent="0.25">
      <c r="A21" s="191" t="s">
        <v>864</v>
      </c>
      <c r="B21" s="195">
        <v>0</v>
      </c>
      <c r="C21" s="195">
        <v>0</v>
      </c>
      <c r="D21" s="195">
        <v>0</v>
      </c>
      <c r="E21" s="195">
        <v>0</v>
      </c>
      <c r="F21" s="195">
        <v>0</v>
      </c>
    </row>
    <row r="22" spans="1:6" s="56" customFormat="1" ht="30" customHeight="1" x14ac:dyDescent="0.25">
      <c r="A22" s="189" t="s">
        <v>865</v>
      </c>
      <c r="B22" s="196">
        <v>0</v>
      </c>
      <c r="C22" s="196">
        <v>0</v>
      </c>
      <c r="D22" s="196">
        <v>0</v>
      </c>
      <c r="E22" s="196">
        <v>0</v>
      </c>
      <c r="F22" s="196">
        <v>0</v>
      </c>
    </row>
    <row r="23" spans="1:6" s="56" customFormat="1" ht="30" customHeight="1" x14ac:dyDescent="0.25">
      <c r="A23" s="191" t="s">
        <v>866</v>
      </c>
      <c r="B23" s="195">
        <v>0</v>
      </c>
      <c r="C23" s="195">
        <v>0</v>
      </c>
      <c r="D23" s="195">
        <v>0</v>
      </c>
      <c r="E23" s="195">
        <v>0</v>
      </c>
      <c r="F23" s="195">
        <v>0</v>
      </c>
    </row>
    <row r="24" spans="1:6" s="56" customFormat="1" ht="30" customHeight="1" x14ac:dyDescent="0.25">
      <c r="A24" s="193" t="s">
        <v>867</v>
      </c>
      <c r="B24" s="196">
        <v>0</v>
      </c>
      <c r="C24" s="196">
        <v>0</v>
      </c>
      <c r="D24" s="196">
        <v>0</v>
      </c>
      <c r="E24" s="196">
        <v>0</v>
      </c>
      <c r="F24" s="196">
        <v>0</v>
      </c>
    </row>
    <row r="25" spans="1:6" s="56" customFormat="1" ht="30" customHeight="1" x14ac:dyDescent="0.25">
      <c r="A25" s="191" t="s">
        <v>524</v>
      </c>
      <c r="B25" s="192">
        <v>0</v>
      </c>
      <c r="C25" s="192">
        <v>0</v>
      </c>
      <c r="D25" s="192">
        <v>0</v>
      </c>
      <c r="E25" s="192">
        <v>0</v>
      </c>
      <c r="F25" s="192">
        <v>0</v>
      </c>
    </row>
    <row r="26" spans="1:6" s="56" customFormat="1" ht="30" customHeight="1" x14ac:dyDescent="0.25">
      <c r="A26" s="191" t="s">
        <v>868</v>
      </c>
      <c r="B26" s="192">
        <v>0</v>
      </c>
      <c r="C26" s="192">
        <v>0</v>
      </c>
      <c r="D26" s="192">
        <v>0</v>
      </c>
      <c r="E26" s="192">
        <v>0</v>
      </c>
      <c r="F26" s="192">
        <v>0</v>
      </c>
    </row>
    <row r="27" spans="1:6" s="56" customFormat="1" ht="30" customHeight="1" x14ac:dyDescent="0.25">
      <c r="A27" s="191" t="s">
        <v>869</v>
      </c>
      <c r="B27" s="192">
        <v>0</v>
      </c>
      <c r="C27" s="192">
        <v>0</v>
      </c>
      <c r="D27" s="192">
        <v>0</v>
      </c>
      <c r="E27" s="192">
        <v>0</v>
      </c>
      <c r="F27" s="192">
        <v>0</v>
      </c>
    </row>
    <row r="28" spans="1:6" s="56" customFormat="1" ht="30" customHeight="1" x14ac:dyDescent="0.25">
      <c r="A28" s="189" t="s">
        <v>870</v>
      </c>
      <c r="B28" s="196">
        <v>0</v>
      </c>
      <c r="C28" s="196">
        <v>0</v>
      </c>
      <c r="D28" s="196">
        <v>0</v>
      </c>
      <c r="E28" s="196">
        <v>0</v>
      </c>
      <c r="F28" s="196">
        <v>0</v>
      </c>
    </row>
    <row r="29" spans="1:6" s="56" customFormat="1" ht="30" customHeight="1" x14ac:dyDescent="0.25">
      <c r="A29" s="191" t="s">
        <v>526</v>
      </c>
      <c r="B29" s="192">
        <v>0</v>
      </c>
      <c r="C29" s="192">
        <v>0</v>
      </c>
      <c r="D29" s="192">
        <v>0</v>
      </c>
      <c r="E29" s="192">
        <v>0</v>
      </c>
      <c r="F29" s="192">
        <v>0</v>
      </c>
    </row>
    <row r="30" spans="1:6" s="56" customFormat="1" ht="30" customHeight="1" x14ac:dyDescent="0.25">
      <c r="A30" s="191" t="s">
        <v>527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</row>
    <row r="31" spans="1:6" s="56" customFormat="1" ht="30" customHeight="1" x14ac:dyDescent="0.25">
      <c r="A31" s="191" t="s">
        <v>528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</row>
    <row r="32" spans="1:6" s="56" customFormat="1" ht="30" customHeight="1" x14ac:dyDescent="0.25">
      <c r="A32" s="189" t="s">
        <v>871</v>
      </c>
      <c r="B32" s="195">
        <v>0</v>
      </c>
      <c r="C32" s="195">
        <v>0</v>
      </c>
      <c r="D32" s="195">
        <v>0</v>
      </c>
      <c r="E32" s="195">
        <v>0</v>
      </c>
      <c r="F32" s="195">
        <v>0</v>
      </c>
    </row>
    <row r="33" spans="1:6" s="56" customFormat="1" ht="30" customHeight="1" x14ac:dyDescent="0.25">
      <c r="A33" s="193" t="s">
        <v>872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</row>
    <row r="34" spans="1:6" s="56" customFormat="1" ht="30" customHeight="1" x14ac:dyDescent="0.25">
      <c r="A34" s="191" t="s">
        <v>873</v>
      </c>
      <c r="B34" s="192">
        <v>0</v>
      </c>
      <c r="C34" s="192">
        <v>0</v>
      </c>
      <c r="D34" s="192">
        <v>0</v>
      </c>
      <c r="E34" s="192">
        <v>0</v>
      </c>
      <c r="F34" s="192">
        <v>0</v>
      </c>
    </row>
    <row r="35" spans="1:6" s="56" customFormat="1" ht="30" customHeight="1" x14ac:dyDescent="0.25">
      <c r="A35" s="191" t="s">
        <v>529</v>
      </c>
      <c r="B35" s="192">
        <v>0</v>
      </c>
      <c r="C35" s="192">
        <v>0</v>
      </c>
      <c r="D35" s="192">
        <v>0</v>
      </c>
      <c r="E35" s="192">
        <v>0</v>
      </c>
      <c r="F35" s="192">
        <v>0</v>
      </c>
    </row>
    <row r="36" spans="1:6" s="56" customFormat="1" ht="30" customHeight="1" x14ac:dyDescent="0.25">
      <c r="A36" s="191" t="s">
        <v>530</v>
      </c>
      <c r="B36" s="192">
        <v>0</v>
      </c>
      <c r="C36" s="192">
        <v>0</v>
      </c>
      <c r="D36" s="192">
        <v>0</v>
      </c>
      <c r="E36" s="192">
        <v>0</v>
      </c>
      <c r="F36" s="192">
        <v>0</v>
      </c>
    </row>
    <row r="37" spans="1:6" s="56" customFormat="1" ht="30" customHeight="1" x14ac:dyDescent="0.25">
      <c r="A37" s="189" t="s">
        <v>874</v>
      </c>
      <c r="B37" s="196">
        <v>0</v>
      </c>
      <c r="C37" s="196">
        <v>0</v>
      </c>
      <c r="D37" s="196">
        <v>0</v>
      </c>
      <c r="E37" s="196">
        <v>0</v>
      </c>
      <c r="F37" s="196">
        <v>0</v>
      </c>
    </row>
    <row r="38" spans="1:6" s="56" customFormat="1" ht="30" customHeight="1" x14ac:dyDescent="0.25">
      <c r="A38" s="191" t="s">
        <v>529</v>
      </c>
      <c r="B38" s="192">
        <v>0</v>
      </c>
      <c r="C38" s="192">
        <v>0</v>
      </c>
      <c r="D38" s="192">
        <v>0</v>
      </c>
      <c r="E38" s="192">
        <v>0</v>
      </c>
      <c r="F38" s="192">
        <v>0</v>
      </c>
    </row>
    <row r="39" spans="1:6" s="56" customFormat="1" ht="30" customHeight="1" x14ac:dyDescent="0.25">
      <c r="A39" s="191" t="s">
        <v>530</v>
      </c>
      <c r="B39" s="192">
        <v>0</v>
      </c>
      <c r="C39" s="192">
        <v>0</v>
      </c>
      <c r="D39" s="192">
        <v>0</v>
      </c>
      <c r="E39" s="192">
        <v>0</v>
      </c>
      <c r="F39" s="192">
        <v>0</v>
      </c>
    </row>
    <row r="40" spans="1:6" s="56" customFormat="1" ht="30" customHeight="1" x14ac:dyDescent="0.25">
      <c r="A40" s="191" t="s">
        <v>630</v>
      </c>
      <c r="B40" s="192">
        <v>0</v>
      </c>
      <c r="C40" s="192">
        <v>0</v>
      </c>
      <c r="D40" s="192">
        <v>0</v>
      </c>
      <c r="E40" s="192">
        <v>0</v>
      </c>
      <c r="F40" s="192">
        <v>0</v>
      </c>
    </row>
    <row r="41" spans="1:6" s="56" customFormat="1" ht="30" customHeight="1" x14ac:dyDescent="0.25">
      <c r="A41" s="189" t="s">
        <v>875</v>
      </c>
      <c r="B41" s="196">
        <v>0</v>
      </c>
      <c r="C41" s="196"/>
      <c r="D41" s="196"/>
      <c r="E41" s="196"/>
      <c r="F41" s="196"/>
    </row>
    <row r="42" spans="1:6" s="56" customFormat="1" ht="30" customHeight="1" x14ac:dyDescent="0.25">
      <c r="A42" s="191" t="s">
        <v>529</v>
      </c>
      <c r="B42" s="192">
        <v>0</v>
      </c>
      <c r="C42" s="192">
        <v>0</v>
      </c>
      <c r="D42" s="192">
        <v>0</v>
      </c>
      <c r="E42" s="192">
        <v>0</v>
      </c>
      <c r="F42" s="192">
        <v>0</v>
      </c>
    </row>
    <row r="43" spans="1:6" s="56" customFormat="1" ht="30" customHeight="1" x14ac:dyDescent="0.25">
      <c r="A43" s="191" t="s">
        <v>530</v>
      </c>
      <c r="B43" s="192">
        <v>0</v>
      </c>
      <c r="C43" s="192">
        <v>0</v>
      </c>
      <c r="D43" s="192">
        <v>0</v>
      </c>
      <c r="E43" s="192">
        <v>0</v>
      </c>
      <c r="F43" s="192">
        <v>0</v>
      </c>
    </row>
    <row r="44" spans="1:6" s="56" customFormat="1" ht="30" customHeight="1" x14ac:dyDescent="0.25">
      <c r="A44" s="193" t="s">
        <v>876</v>
      </c>
      <c r="B44" s="196">
        <v>0</v>
      </c>
      <c r="C44" s="196">
        <v>0</v>
      </c>
      <c r="D44" s="196"/>
      <c r="E44" s="196">
        <v>0</v>
      </c>
      <c r="F44" s="196">
        <v>0</v>
      </c>
    </row>
    <row r="45" spans="1:6" s="56" customFormat="1" ht="30" customHeight="1" x14ac:dyDescent="0.25">
      <c r="A45" s="191" t="s">
        <v>877</v>
      </c>
      <c r="B45" s="192">
        <v>0</v>
      </c>
      <c r="C45" s="192">
        <v>0</v>
      </c>
      <c r="D45" s="192">
        <v>0</v>
      </c>
      <c r="E45" s="192">
        <v>0</v>
      </c>
      <c r="F45" s="192">
        <v>0</v>
      </c>
    </row>
    <row r="46" spans="1:6" s="56" customFormat="1" ht="30" customHeight="1" x14ac:dyDescent="0.25">
      <c r="A46" s="191" t="s">
        <v>878</v>
      </c>
      <c r="B46" s="192">
        <v>0</v>
      </c>
      <c r="C46" s="192">
        <v>0</v>
      </c>
      <c r="D46" s="192">
        <v>0</v>
      </c>
      <c r="E46" s="192">
        <v>0</v>
      </c>
      <c r="F46" s="192">
        <v>0</v>
      </c>
    </row>
    <row r="47" spans="1:6" s="56" customFormat="1" ht="30" customHeight="1" x14ac:dyDescent="0.25">
      <c r="A47" s="193" t="s">
        <v>879</v>
      </c>
      <c r="B47" s="196">
        <v>0</v>
      </c>
      <c r="C47" s="196">
        <v>0</v>
      </c>
      <c r="D47" s="196">
        <v>0</v>
      </c>
      <c r="E47" s="196">
        <v>0</v>
      </c>
      <c r="F47" s="196">
        <v>0</v>
      </c>
    </row>
    <row r="48" spans="1:6" s="56" customFormat="1" ht="30" customHeight="1" x14ac:dyDescent="0.25">
      <c r="A48" s="191" t="s">
        <v>880</v>
      </c>
      <c r="B48" s="192">
        <v>0</v>
      </c>
      <c r="C48" s="192">
        <v>0</v>
      </c>
      <c r="D48" s="192">
        <v>0</v>
      </c>
      <c r="E48" s="192">
        <v>0</v>
      </c>
      <c r="F48" s="192">
        <v>0</v>
      </c>
    </row>
    <row r="49" spans="1:6" s="56" customFormat="1" ht="30" customHeight="1" x14ac:dyDescent="0.25">
      <c r="A49" s="191" t="s">
        <v>881</v>
      </c>
      <c r="B49" s="192">
        <v>0</v>
      </c>
      <c r="C49" s="192">
        <v>0</v>
      </c>
      <c r="D49" s="192">
        <v>0</v>
      </c>
      <c r="E49" s="192">
        <v>0</v>
      </c>
      <c r="F49" s="192">
        <v>0</v>
      </c>
    </row>
    <row r="50" spans="1:6" x14ac:dyDescent="0.25"/>
    <row r="53" spans="1:6" hidden="1" x14ac:dyDescent="0.25">
      <c r="B53">
        <f>COUNTA(B6:F21,B3:F4,B23:F23,B25:F27,B29:F32,B34:F36,B38:F40,B42:F43,B45:F46,B48:F49)</f>
        <v>190</v>
      </c>
    </row>
  </sheetData>
  <sheetProtection sheet="1" objects="1" scenarios="1"/>
  <conditionalFormatting sqref="B3:F4 B6:F21 B23:F23 B25:F27 B29:F31 B34:F36 B38:F40 B42:F43 B45:F46 B48:F49">
    <cfRule type="containsBlanks" dxfId="12" priority="2">
      <formula>LEN(TRIM(B3))=0</formula>
    </cfRule>
  </conditionalFormatting>
  <conditionalFormatting sqref="B32:F32">
    <cfRule type="containsBlanks" dxfId="11" priority="1">
      <formula>LEN(TRIM(B32))=0</formula>
    </cfRule>
  </conditionalFormatting>
  <pageMargins left="0.70866141732283472" right="0.70866141732283472" top="0.94488188976377963" bottom="0.62992125984251968" header="0.51181102362204722" footer="0.31496062992125984"/>
  <pageSetup scale="70" orientation="portrait" horizontalDpi="4294967295" verticalDpi="4294967295" r:id="rId1"/>
  <headerFooter>
    <oddHeader>&amp;C&amp;"-,Negrita" INFORME SOBRE ESTUDIOS ACTUARIALES - LDFEnte público de &amp;FEjercicio fiscal 2020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>
    <tabColor theme="5"/>
  </sheetPr>
  <dimension ref="A1:P430"/>
  <sheetViews>
    <sheetView showGridLines="0" workbookViewId="0">
      <pane xSplit="2" ySplit="2" topLeftCell="C72" activePane="bottomRight" state="frozen"/>
      <selection activeCell="B2" sqref="B2"/>
      <selection pane="topRight" activeCell="B2" sqref="B2"/>
      <selection pane="bottomLeft" activeCell="B2" sqref="B2"/>
      <selection pane="bottomRight" activeCell="C83" sqref="C83"/>
    </sheetView>
  </sheetViews>
  <sheetFormatPr baseColWidth="10" defaultColWidth="0" defaultRowHeight="15" zeroHeight="1" x14ac:dyDescent="0.25"/>
  <cols>
    <col min="1" max="1" width="5" style="56" bestFit="1" customWidth="1"/>
    <col min="2" max="2" width="31.140625" style="56" customWidth="1"/>
    <col min="3" max="3" width="31.140625" customWidth="1"/>
    <col min="4" max="4" width="8.7109375" style="157" bestFit="1" customWidth="1"/>
    <col min="5" max="5" width="4.42578125" style="157" bestFit="1" customWidth="1"/>
    <col min="6" max="6" width="6.85546875" style="157" bestFit="1" customWidth="1"/>
    <col min="7" max="15" width="15.7109375" customWidth="1"/>
    <col min="16" max="16" width="2.5703125" customWidth="1"/>
    <col min="17" max="16384" width="11.42578125" hidden="1"/>
  </cols>
  <sheetData>
    <row r="1" spans="1:15" ht="27.75" customHeight="1" x14ac:dyDescent="0.25">
      <c r="A1" s="374" t="s">
        <v>882</v>
      </c>
      <c r="B1" s="374"/>
      <c r="C1" s="390" t="s">
        <v>883</v>
      </c>
      <c r="D1" s="395" t="s">
        <v>924</v>
      </c>
      <c r="E1" s="395" t="s">
        <v>884</v>
      </c>
      <c r="F1" s="395" t="s">
        <v>887</v>
      </c>
      <c r="G1" s="389" t="s">
        <v>885</v>
      </c>
      <c r="H1" s="390"/>
      <c r="I1" s="180">
        <v>131</v>
      </c>
      <c r="J1" s="180">
        <v>132</v>
      </c>
      <c r="K1" s="180">
        <v>132</v>
      </c>
      <c r="L1" s="180">
        <v>133</v>
      </c>
      <c r="M1" s="180">
        <v>134</v>
      </c>
      <c r="N1" s="180">
        <v>1500</v>
      </c>
      <c r="O1" s="391" t="s">
        <v>886</v>
      </c>
    </row>
    <row r="2" spans="1:15" ht="51" x14ac:dyDescent="0.25">
      <c r="A2" s="375"/>
      <c r="B2" s="375"/>
      <c r="C2" s="394"/>
      <c r="D2" s="397"/>
      <c r="E2" s="396"/>
      <c r="F2" s="396"/>
      <c r="G2" s="181" t="s">
        <v>888</v>
      </c>
      <c r="H2" s="181" t="s">
        <v>889</v>
      </c>
      <c r="I2" s="181" t="s">
        <v>890</v>
      </c>
      <c r="J2" s="181" t="s">
        <v>891</v>
      </c>
      <c r="K2" s="181" t="s">
        <v>892</v>
      </c>
      <c r="L2" s="181" t="s">
        <v>893</v>
      </c>
      <c r="M2" s="181" t="s">
        <v>894</v>
      </c>
      <c r="N2" s="181" t="s">
        <v>895</v>
      </c>
      <c r="O2" s="392"/>
    </row>
    <row r="3" spans="1:15" ht="15" customHeight="1" x14ac:dyDescent="0.25">
      <c r="A3" s="393" t="s">
        <v>916</v>
      </c>
      <c r="B3" s="393"/>
      <c r="C3" s="187" t="s">
        <v>918</v>
      </c>
      <c r="D3" s="185">
        <v>111</v>
      </c>
      <c r="E3" s="182">
        <v>15</v>
      </c>
      <c r="F3" s="182">
        <v>9</v>
      </c>
      <c r="G3" s="212">
        <v>14084</v>
      </c>
      <c r="H3" s="216">
        <f>IF(E3="","SE REQUIERE ASIGNAR LA FUENTE DE FINANCIAMIENTO",IF(F3="","ES NECESARIO ESTABLECER EL NÚMERO DE PLAZAS",IF(G3="","SE NECESITA ESTABLECER UN MONTO MENSUAL",F3*G3*12)))</f>
        <v>1521072</v>
      </c>
      <c r="I3" s="212"/>
      <c r="J3" s="212"/>
      <c r="K3" s="212">
        <v>190134</v>
      </c>
      <c r="L3" s="212"/>
      <c r="M3" s="212"/>
      <c r="N3" s="212"/>
      <c r="O3" s="218">
        <f>SUM(H3:N3)</f>
        <v>1711206</v>
      </c>
    </row>
    <row r="4" spans="1:15" ht="15" customHeight="1" x14ac:dyDescent="0.25">
      <c r="A4" s="393" t="s">
        <v>917</v>
      </c>
      <c r="B4" s="393"/>
      <c r="C4" s="187" t="s">
        <v>919</v>
      </c>
      <c r="D4" s="186">
        <v>111</v>
      </c>
      <c r="E4" s="182">
        <v>15</v>
      </c>
      <c r="F4" s="183">
        <v>1</v>
      </c>
      <c r="G4" s="213">
        <v>14510</v>
      </c>
      <c r="H4" s="216">
        <f t="shared" ref="H4:H67" si="0">IF(E4="","SE REQUIERE ASIGNAR LA FUENTE DE FINANCIAMIENTO",IF(F4="","ES NECESARIO ESTABLECER EL NÚMERO DE PLAZAS",IF(G4="","SE NECESITA ESTABLECER UN MONTO MENSUAL",F4*G4*12)))</f>
        <v>174120</v>
      </c>
      <c r="I4" s="213"/>
      <c r="J4" s="213"/>
      <c r="K4" s="213">
        <v>21764</v>
      </c>
      <c r="L4" s="213"/>
      <c r="M4" s="213"/>
      <c r="N4" s="213"/>
      <c r="O4" s="218">
        <f t="shared" ref="O4:O67" si="1">SUM(H4:N4)</f>
        <v>195884</v>
      </c>
    </row>
    <row r="5" spans="1:15" ht="15" customHeight="1" x14ac:dyDescent="0.25">
      <c r="A5" s="393" t="s">
        <v>920</v>
      </c>
      <c r="B5" s="393"/>
      <c r="C5" s="187" t="s">
        <v>921</v>
      </c>
      <c r="D5" s="186">
        <v>113</v>
      </c>
      <c r="E5" s="182">
        <v>15</v>
      </c>
      <c r="F5" s="183">
        <v>1</v>
      </c>
      <c r="G5" s="214">
        <v>14510</v>
      </c>
      <c r="H5" s="216">
        <f t="shared" si="0"/>
        <v>174120</v>
      </c>
      <c r="I5" s="214"/>
      <c r="J5" s="214"/>
      <c r="K5" s="214">
        <v>21764</v>
      </c>
      <c r="L5" s="214"/>
      <c r="M5" s="214"/>
      <c r="N5" s="214"/>
      <c r="O5" s="218">
        <f t="shared" si="1"/>
        <v>195884</v>
      </c>
    </row>
    <row r="6" spans="1:15" ht="15" customHeight="1" x14ac:dyDescent="0.25">
      <c r="A6" s="393" t="s">
        <v>922</v>
      </c>
      <c r="B6" s="393"/>
      <c r="C6" s="187" t="s">
        <v>923</v>
      </c>
      <c r="D6" s="186">
        <v>113</v>
      </c>
      <c r="E6" s="182">
        <v>15</v>
      </c>
      <c r="F6" s="183">
        <v>1</v>
      </c>
      <c r="G6" s="214">
        <v>45381</v>
      </c>
      <c r="H6" s="216">
        <f t="shared" si="0"/>
        <v>544572</v>
      </c>
      <c r="I6" s="214"/>
      <c r="J6" s="214"/>
      <c r="K6" s="214">
        <v>68071</v>
      </c>
      <c r="L6" s="214"/>
      <c r="M6" s="214"/>
      <c r="N6" s="214"/>
      <c r="O6" s="218">
        <f t="shared" si="1"/>
        <v>612643</v>
      </c>
    </row>
    <row r="7" spans="1:15" ht="15" customHeight="1" x14ac:dyDescent="0.25">
      <c r="A7" s="386" t="s">
        <v>1413</v>
      </c>
      <c r="B7" s="386"/>
      <c r="C7" s="152" t="s">
        <v>923</v>
      </c>
      <c r="D7" s="186">
        <v>113</v>
      </c>
      <c r="E7" s="182">
        <v>15</v>
      </c>
      <c r="F7" s="183">
        <v>1</v>
      </c>
      <c r="G7" s="214">
        <v>6834</v>
      </c>
      <c r="H7" s="216">
        <f t="shared" si="0"/>
        <v>82008</v>
      </c>
      <c r="I7" s="214"/>
      <c r="J7" s="214"/>
      <c r="K7" s="214">
        <v>10251</v>
      </c>
      <c r="L7" s="214"/>
      <c r="M7" s="214"/>
      <c r="N7" s="214"/>
      <c r="O7" s="218">
        <f t="shared" si="1"/>
        <v>92259</v>
      </c>
    </row>
    <row r="8" spans="1:15" x14ac:dyDescent="0.25">
      <c r="A8" s="386" t="s">
        <v>1414</v>
      </c>
      <c r="B8" s="386"/>
      <c r="C8" s="152" t="s">
        <v>1450</v>
      </c>
      <c r="D8" s="186">
        <v>113</v>
      </c>
      <c r="E8" s="182">
        <v>15</v>
      </c>
      <c r="F8" s="183">
        <v>1</v>
      </c>
      <c r="G8" s="214">
        <v>3993</v>
      </c>
      <c r="H8" s="216">
        <f t="shared" si="0"/>
        <v>47916</v>
      </c>
      <c r="I8" s="214"/>
      <c r="J8" s="214"/>
      <c r="K8" s="214">
        <v>5989</v>
      </c>
      <c r="L8" s="214"/>
      <c r="M8" s="214"/>
      <c r="N8" s="214"/>
      <c r="O8" s="218">
        <f t="shared" si="1"/>
        <v>53905</v>
      </c>
    </row>
    <row r="9" spans="1:15" x14ac:dyDescent="0.25">
      <c r="A9" s="386" t="s">
        <v>1414</v>
      </c>
      <c r="B9" s="386"/>
      <c r="C9" s="152" t="s">
        <v>1450</v>
      </c>
      <c r="D9" s="186">
        <v>113</v>
      </c>
      <c r="E9" s="182">
        <v>15</v>
      </c>
      <c r="F9" s="183">
        <v>1</v>
      </c>
      <c r="G9" s="213">
        <v>3234</v>
      </c>
      <c r="H9" s="216">
        <f t="shared" si="0"/>
        <v>38808</v>
      </c>
      <c r="I9" s="213"/>
      <c r="J9" s="213"/>
      <c r="K9" s="213">
        <v>4851</v>
      </c>
      <c r="L9" s="213"/>
      <c r="M9" s="213"/>
      <c r="N9" s="213"/>
      <c r="O9" s="218">
        <f t="shared" si="1"/>
        <v>43659</v>
      </c>
    </row>
    <row r="10" spans="1:15" x14ac:dyDescent="0.25">
      <c r="A10" s="386" t="s">
        <v>1415</v>
      </c>
      <c r="B10" s="386"/>
      <c r="C10" s="152" t="s">
        <v>1450</v>
      </c>
      <c r="D10" s="186">
        <v>113</v>
      </c>
      <c r="E10" s="182">
        <v>15</v>
      </c>
      <c r="F10" s="183">
        <v>1</v>
      </c>
      <c r="G10" s="214">
        <v>14720</v>
      </c>
      <c r="H10" s="216">
        <f t="shared" si="0"/>
        <v>176640</v>
      </c>
      <c r="I10" s="214"/>
      <c r="J10" s="214"/>
      <c r="K10" s="214">
        <v>22080</v>
      </c>
      <c r="L10" s="214"/>
      <c r="M10" s="214"/>
      <c r="N10" s="214"/>
      <c r="O10" s="218">
        <f t="shared" si="1"/>
        <v>198720</v>
      </c>
    </row>
    <row r="11" spans="1:15" x14ac:dyDescent="0.25">
      <c r="A11" s="386" t="s">
        <v>1413</v>
      </c>
      <c r="B11" s="386"/>
      <c r="C11" s="152" t="s">
        <v>1450</v>
      </c>
      <c r="D11" s="186">
        <v>113</v>
      </c>
      <c r="E11" s="182">
        <v>15</v>
      </c>
      <c r="F11" s="183">
        <v>1</v>
      </c>
      <c r="G11" s="214">
        <v>5468</v>
      </c>
      <c r="H11" s="216">
        <f t="shared" si="0"/>
        <v>65616</v>
      </c>
      <c r="I11" s="214"/>
      <c r="J11" s="214"/>
      <c r="K11" s="214">
        <v>8201</v>
      </c>
      <c r="L11" s="214"/>
      <c r="M11" s="214"/>
      <c r="N11" s="214"/>
      <c r="O11" s="218">
        <f t="shared" si="1"/>
        <v>73817</v>
      </c>
    </row>
    <row r="12" spans="1:15" x14ac:dyDescent="0.25">
      <c r="A12" s="386" t="s">
        <v>1416</v>
      </c>
      <c r="B12" s="386"/>
      <c r="C12" s="152" t="s">
        <v>1394</v>
      </c>
      <c r="D12" s="186">
        <v>113</v>
      </c>
      <c r="E12" s="182">
        <v>15</v>
      </c>
      <c r="F12" s="183">
        <v>1</v>
      </c>
      <c r="G12" s="214">
        <v>12238</v>
      </c>
      <c r="H12" s="216">
        <f t="shared" si="0"/>
        <v>146856</v>
      </c>
      <c r="I12" s="214"/>
      <c r="J12" s="214"/>
      <c r="K12" s="214">
        <v>18356</v>
      </c>
      <c r="L12" s="214"/>
      <c r="M12" s="214"/>
      <c r="N12" s="214"/>
      <c r="O12" s="218">
        <f t="shared" si="1"/>
        <v>165212</v>
      </c>
    </row>
    <row r="13" spans="1:15" x14ac:dyDescent="0.25">
      <c r="A13" s="386" t="s">
        <v>1417</v>
      </c>
      <c r="B13" s="386"/>
      <c r="C13" s="152" t="s">
        <v>1408</v>
      </c>
      <c r="D13" s="186">
        <v>113</v>
      </c>
      <c r="E13" s="182">
        <v>15</v>
      </c>
      <c r="F13" s="183">
        <v>1</v>
      </c>
      <c r="G13" s="214">
        <v>3234</v>
      </c>
      <c r="H13" s="216">
        <f t="shared" si="0"/>
        <v>38808</v>
      </c>
      <c r="I13" s="214"/>
      <c r="J13" s="214"/>
      <c r="K13" s="214">
        <v>4851</v>
      </c>
      <c r="L13" s="214"/>
      <c r="M13" s="214"/>
      <c r="N13" s="214"/>
      <c r="O13" s="218">
        <f t="shared" si="1"/>
        <v>43659</v>
      </c>
    </row>
    <row r="14" spans="1:15" x14ac:dyDescent="0.25">
      <c r="A14" s="386" t="s">
        <v>1417</v>
      </c>
      <c r="B14" s="386"/>
      <c r="C14" s="152" t="s">
        <v>1408</v>
      </c>
      <c r="D14" s="186">
        <v>113</v>
      </c>
      <c r="E14" s="182">
        <v>15</v>
      </c>
      <c r="F14" s="183">
        <v>1</v>
      </c>
      <c r="G14" s="214">
        <v>3234</v>
      </c>
      <c r="H14" s="216">
        <f t="shared" si="0"/>
        <v>38808</v>
      </c>
      <c r="I14" s="213"/>
      <c r="J14" s="213"/>
      <c r="K14" s="213">
        <v>4851</v>
      </c>
      <c r="L14" s="213"/>
      <c r="M14" s="213"/>
      <c r="N14" s="213"/>
      <c r="O14" s="218">
        <f t="shared" si="1"/>
        <v>43659</v>
      </c>
    </row>
    <row r="15" spans="1:15" x14ac:dyDescent="0.25">
      <c r="A15" s="386" t="s">
        <v>1418</v>
      </c>
      <c r="B15" s="386"/>
      <c r="C15" s="152" t="s">
        <v>1408</v>
      </c>
      <c r="D15" s="186">
        <v>113</v>
      </c>
      <c r="E15" s="182">
        <v>15</v>
      </c>
      <c r="F15" s="183">
        <v>1</v>
      </c>
      <c r="G15" s="214">
        <v>3234</v>
      </c>
      <c r="H15" s="216">
        <f t="shared" si="0"/>
        <v>38808</v>
      </c>
      <c r="I15" s="214"/>
      <c r="J15" s="214"/>
      <c r="K15" s="214">
        <v>4851</v>
      </c>
      <c r="L15" s="214"/>
      <c r="M15" s="214"/>
      <c r="N15" s="214"/>
      <c r="O15" s="218">
        <f t="shared" si="1"/>
        <v>43659</v>
      </c>
    </row>
    <row r="16" spans="1:15" hidden="1" x14ac:dyDescent="0.25">
      <c r="A16" s="143"/>
      <c r="B16" s="143"/>
      <c r="C16" s="152" t="s">
        <v>1408</v>
      </c>
      <c r="D16" s="186">
        <v>113</v>
      </c>
      <c r="E16" s="182"/>
      <c r="F16" s="183"/>
      <c r="G16" s="214">
        <v>3234</v>
      </c>
      <c r="H16" s="216" t="str">
        <f t="shared" si="0"/>
        <v>SE REQUIERE ASIGNAR LA FUENTE DE FINANCIAMIENTO</v>
      </c>
      <c r="I16" s="214"/>
      <c r="J16" s="214"/>
      <c r="K16" s="214"/>
      <c r="L16" s="214"/>
      <c r="M16" s="214"/>
      <c r="N16" s="214"/>
      <c r="O16" s="218">
        <f t="shared" si="1"/>
        <v>0</v>
      </c>
    </row>
    <row r="17" spans="1:15" x14ac:dyDescent="0.25">
      <c r="A17" s="386" t="s">
        <v>1417</v>
      </c>
      <c r="B17" s="386"/>
      <c r="C17" s="152" t="s">
        <v>1408</v>
      </c>
      <c r="D17" s="186">
        <v>113</v>
      </c>
      <c r="E17" s="182">
        <v>15</v>
      </c>
      <c r="F17" s="183">
        <v>1</v>
      </c>
      <c r="G17" s="214">
        <v>3234</v>
      </c>
      <c r="H17" s="216">
        <f t="shared" si="0"/>
        <v>38808</v>
      </c>
      <c r="I17" s="214"/>
      <c r="J17" s="214"/>
      <c r="K17" s="214">
        <v>4851</v>
      </c>
      <c r="L17" s="214"/>
      <c r="M17" s="214"/>
      <c r="N17" s="214"/>
      <c r="O17" s="218">
        <f t="shared" si="1"/>
        <v>43659</v>
      </c>
    </row>
    <row r="18" spans="1:15" x14ac:dyDescent="0.25">
      <c r="A18" s="386" t="s">
        <v>1415</v>
      </c>
      <c r="B18" s="386"/>
      <c r="C18" s="152" t="s">
        <v>1451</v>
      </c>
      <c r="D18" s="186">
        <v>113</v>
      </c>
      <c r="E18" s="182">
        <v>15</v>
      </c>
      <c r="F18" s="183">
        <v>1</v>
      </c>
      <c r="G18" s="214">
        <v>11212</v>
      </c>
      <c r="H18" s="216">
        <f t="shared" si="0"/>
        <v>134544</v>
      </c>
      <c r="I18" s="214"/>
      <c r="J18" s="214"/>
      <c r="K18" s="214">
        <v>16817</v>
      </c>
      <c r="L18" s="214"/>
      <c r="M18" s="214"/>
      <c r="N18" s="214"/>
      <c r="O18" s="218">
        <f t="shared" si="1"/>
        <v>151361</v>
      </c>
    </row>
    <row r="19" spans="1:15" x14ac:dyDescent="0.25">
      <c r="A19" s="386" t="s">
        <v>1419</v>
      </c>
      <c r="B19" s="386"/>
      <c r="C19" s="152" t="s">
        <v>1451</v>
      </c>
      <c r="D19" s="186">
        <v>113</v>
      </c>
      <c r="E19" s="182">
        <v>15</v>
      </c>
      <c r="F19" s="183">
        <v>2</v>
      </c>
      <c r="G19" s="214">
        <v>5468</v>
      </c>
      <c r="H19" s="216">
        <f t="shared" si="0"/>
        <v>131232</v>
      </c>
      <c r="I19" s="214"/>
      <c r="J19" s="214"/>
      <c r="K19" s="214">
        <v>16404</v>
      </c>
      <c r="L19" s="214"/>
      <c r="M19" s="214"/>
      <c r="N19" s="214"/>
      <c r="O19" s="218">
        <f t="shared" si="1"/>
        <v>147636</v>
      </c>
    </row>
    <row r="20" spans="1:15" x14ac:dyDescent="0.25">
      <c r="A20" s="386" t="s">
        <v>1420</v>
      </c>
      <c r="B20" s="386"/>
      <c r="C20" s="152" t="s">
        <v>1452</v>
      </c>
      <c r="D20" s="186">
        <v>113</v>
      </c>
      <c r="E20" s="182">
        <v>15</v>
      </c>
      <c r="F20" s="183">
        <v>1</v>
      </c>
      <c r="G20" s="214">
        <v>26547</v>
      </c>
      <c r="H20" s="216">
        <f t="shared" si="0"/>
        <v>318564</v>
      </c>
      <c r="I20" s="214"/>
      <c r="J20" s="214"/>
      <c r="K20" s="214">
        <v>39821</v>
      </c>
      <c r="L20" s="214"/>
      <c r="M20" s="214"/>
      <c r="N20" s="214"/>
      <c r="O20" s="218">
        <f t="shared" si="1"/>
        <v>358385</v>
      </c>
    </row>
    <row r="21" spans="1:15" x14ac:dyDescent="0.25">
      <c r="A21" s="386" t="s">
        <v>1421</v>
      </c>
      <c r="B21" s="386"/>
      <c r="C21" s="152" t="s">
        <v>1452</v>
      </c>
      <c r="D21" s="186">
        <v>113</v>
      </c>
      <c r="E21" s="182">
        <v>15</v>
      </c>
      <c r="F21" s="183">
        <v>1</v>
      </c>
      <c r="G21" s="214">
        <v>6300</v>
      </c>
      <c r="H21" s="216">
        <f t="shared" si="0"/>
        <v>75600</v>
      </c>
      <c r="I21" s="214"/>
      <c r="J21" s="214"/>
      <c r="K21" s="214">
        <v>9450</v>
      </c>
      <c r="L21" s="214"/>
      <c r="M21" s="214"/>
      <c r="N21" s="214"/>
      <c r="O21" s="218">
        <f t="shared" si="1"/>
        <v>85050</v>
      </c>
    </row>
    <row r="22" spans="1:15" x14ac:dyDescent="0.25">
      <c r="A22" s="386" t="s">
        <v>1422</v>
      </c>
      <c r="B22" s="386"/>
      <c r="C22" s="152" t="s">
        <v>1452</v>
      </c>
      <c r="D22" s="186">
        <v>113</v>
      </c>
      <c r="E22" s="182">
        <v>15</v>
      </c>
      <c r="F22" s="183">
        <v>1</v>
      </c>
      <c r="G22" s="214">
        <v>6300</v>
      </c>
      <c r="H22" s="216">
        <f t="shared" si="0"/>
        <v>75600</v>
      </c>
      <c r="I22" s="214"/>
      <c r="J22" s="214"/>
      <c r="K22" s="214">
        <v>9450</v>
      </c>
      <c r="L22" s="214"/>
      <c r="M22" s="214"/>
      <c r="N22" s="214"/>
      <c r="O22" s="218">
        <f t="shared" si="1"/>
        <v>85050</v>
      </c>
    </row>
    <row r="23" spans="1:15" x14ac:dyDescent="0.25">
      <c r="A23" s="386" t="s">
        <v>1423</v>
      </c>
      <c r="B23" s="386"/>
      <c r="C23" s="152" t="s">
        <v>1452</v>
      </c>
      <c r="D23" s="186">
        <v>113</v>
      </c>
      <c r="E23" s="182">
        <v>15</v>
      </c>
      <c r="F23" s="183">
        <v>1</v>
      </c>
      <c r="G23" s="213">
        <v>7590</v>
      </c>
      <c r="H23" s="216">
        <f t="shared" si="0"/>
        <v>91080</v>
      </c>
      <c r="I23" s="213"/>
      <c r="J23" s="213"/>
      <c r="K23" s="213">
        <v>11385</v>
      </c>
      <c r="L23" s="213"/>
      <c r="M23" s="213"/>
      <c r="N23" s="213"/>
      <c r="O23" s="218">
        <f t="shared" si="1"/>
        <v>102465</v>
      </c>
    </row>
    <row r="24" spans="1:15" x14ac:dyDescent="0.25">
      <c r="A24" s="386" t="s">
        <v>1424</v>
      </c>
      <c r="B24" s="386"/>
      <c r="C24" s="152" t="s">
        <v>1453</v>
      </c>
      <c r="D24" s="186">
        <v>113</v>
      </c>
      <c r="E24" s="182">
        <v>15</v>
      </c>
      <c r="F24" s="183">
        <v>1</v>
      </c>
      <c r="G24" s="214">
        <v>4373</v>
      </c>
      <c r="H24" s="216">
        <f t="shared" si="0"/>
        <v>52476</v>
      </c>
      <c r="I24" s="214"/>
      <c r="J24" s="214"/>
      <c r="K24" s="214">
        <v>6559</v>
      </c>
      <c r="L24" s="214"/>
      <c r="M24" s="214"/>
      <c r="N24" s="214"/>
      <c r="O24" s="218">
        <f t="shared" si="1"/>
        <v>59035</v>
      </c>
    </row>
    <row r="25" spans="1:15" x14ac:dyDescent="0.25">
      <c r="A25" s="386" t="s">
        <v>1425</v>
      </c>
      <c r="B25" s="386"/>
      <c r="C25" s="152" t="s">
        <v>1454</v>
      </c>
      <c r="D25" s="186">
        <v>113</v>
      </c>
      <c r="E25" s="182">
        <v>15</v>
      </c>
      <c r="F25" s="183">
        <v>1</v>
      </c>
      <c r="G25" s="214">
        <v>7061</v>
      </c>
      <c r="H25" s="216">
        <f t="shared" si="0"/>
        <v>84732</v>
      </c>
      <c r="I25" s="214"/>
      <c r="J25" s="214"/>
      <c r="K25" s="214">
        <v>10591</v>
      </c>
      <c r="L25" s="214"/>
      <c r="M25" s="214"/>
      <c r="N25" s="214"/>
      <c r="O25" s="218">
        <f t="shared" si="1"/>
        <v>95323</v>
      </c>
    </row>
    <row r="26" spans="1:15" x14ac:dyDescent="0.25">
      <c r="A26" s="386" t="s">
        <v>1426</v>
      </c>
      <c r="B26" s="386"/>
      <c r="C26" s="152" t="s">
        <v>1454</v>
      </c>
      <c r="D26" s="186">
        <v>113</v>
      </c>
      <c r="E26" s="182">
        <v>15</v>
      </c>
      <c r="F26" s="183">
        <v>1</v>
      </c>
      <c r="G26" s="214">
        <v>10252</v>
      </c>
      <c r="H26" s="216">
        <f t="shared" si="0"/>
        <v>123024</v>
      </c>
      <c r="I26" s="214"/>
      <c r="J26" s="214"/>
      <c r="K26" s="214">
        <v>15378</v>
      </c>
      <c r="L26" s="214"/>
      <c r="M26" s="214"/>
      <c r="N26" s="214"/>
      <c r="O26" s="218">
        <f t="shared" si="1"/>
        <v>138402</v>
      </c>
    </row>
    <row r="27" spans="1:15" x14ac:dyDescent="0.25">
      <c r="A27" s="386" t="s">
        <v>1419</v>
      </c>
      <c r="B27" s="386"/>
      <c r="C27" s="152" t="s">
        <v>1454</v>
      </c>
      <c r="D27" s="186">
        <v>113</v>
      </c>
      <c r="E27" s="182">
        <v>15</v>
      </c>
      <c r="F27" s="183">
        <v>1</v>
      </c>
      <c r="G27" s="214">
        <v>7597</v>
      </c>
      <c r="H27" s="216">
        <f t="shared" si="0"/>
        <v>91164</v>
      </c>
      <c r="I27" s="214"/>
      <c r="J27" s="214"/>
      <c r="K27" s="214">
        <v>11395</v>
      </c>
      <c r="L27" s="214"/>
      <c r="M27" s="214"/>
      <c r="N27" s="214"/>
      <c r="O27" s="218">
        <f t="shared" si="1"/>
        <v>102559</v>
      </c>
    </row>
    <row r="28" spans="1:15" x14ac:dyDescent="0.25">
      <c r="A28" s="386" t="s">
        <v>1419</v>
      </c>
      <c r="B28" s="386"/>
      <c r="C28" s="152" t="s">
        <v>1455</v>
      </c>
      <c r="D28" s="186">
        <v>113</v>
      </c>
      <c r="E28" s="182">
        <v>15</v>
      </c>
      <c r="F28" s="183">
        <v>1</v>
      </c>
      <c r="G28" s="213">
        <v>5468</v>
      </c>
      <c r="H28" s="216">
        <f t="shared" si="0"/>
        <v>65616</v>
      </c>
      <c r="I28" s="213"/>
      <c r="J28" s="213"/>
      <c r="K28" s="213">
        <v>8202</v>
      </c>
      <c r="L28" s="213"/>
      <c r="M28" s="213"/>
      <c r="N28" s="213"/>
      <c r="O28" s="218">
        <f t="shared" si="1"/>
        <v>73818</v>
      </c>
    </row>
    <row r="29" spans="1:15" x14ac:dyDescent="0.25">
      <c r="A29" s="386" t="s">
        <v>1415</v>
      </c>
      <c r="B29" s="386"/>
      <c r="C29" s="152" t="s">
        <v>1455</v>
      </c>
      <c r="D29" s="186">
        <v>113</v>
      </c>
      <c r="E29" s="182">
        <v>15</v>
      </c>
      <c r="F29" s="183">
        <v>1</v>
      </c>
      <c r="G29" s="214">
        <v>11036</v>
      </c>
      <c r="H29" s="216">
        <f t="shared" si="0"/>
        <v>132432</v>
      </c>
      <c r="I29" s="214"/>
      <c r="J29" s="214"/>
      <c r="K29" s="214">
        <v>16554</v>
      </c>
      <c r="L29" s="214"/>
      <c r="M29" s="214"/>
      <c r="N29" s="214"/>
      <c r="O29" s="218">
        <f t="shared" si="1"/>
        <v>148986</v>
      </c>
    </row>
    <row r="30" spans="1:15" x14ac:dyDescent="0.25">
      <c r="A30" s="386" t="s">
        <v>1427</v>
      </c>
      <c r="B30" s="386"/>
      <c r="C30" s="152" t="s">
        <v>1456</v>
      </c>
      <c r="D30" s="186">
        <v>113</v>
      </c>
      <c r="E30" s="182">
        <v>15</v>
      </c>
      <c r="F30" s="183">
        <v>1</v>
      </c>
      <c r="G30" s="214">
        <v>4507</v>
      </c>
      <c r="H30" s="216">
        <f t="shared" si="0"/>
        <v>54084</v>
      </c>
      <c r="I30" s="214"/>
      <c r="J30" s="214"/>
      <c r="K30" s="214">
        <v>6760</v>
      </c>
      <c r="L30" s="214"/>
      <c r="M30" s="214"/>
      <c r="N30" s="214"/>
      <c r="O30" s="218">
        <f t="shared" si="1"/>
        <v>60844</v>
      </c>
    </row>
    <row r="31" spans="1:15" x14ac:dyDescent="0.25">
      <c r="A31" s="386" t="s">
        <v>1427</v>
      </c>
      <c r="B31" s="386"/>
      <c r="C31" s="152" t="s">
        <v>1456</v>
      </c>
      <c r="D31" s="186">
        <v>113</v>
      </c>
      <c r="E31" s="182">
        <v>15</v>
      </c>
      <c r="F31" s="183">
        <v>1</v>
      </c>
      <c r="G31" s="214">
        <v>5309</v>
      </c>
      <c r="H31" s="216">
        <f t="shared" si="0"/>
        <v>63708</v>
      </c>
      <c r="I31" s="214"/>
      <c r="J31" s="214"/>
      <c r="K31" s="214">
        <v>7963</v>
      </c>
      <c r="L31" s="214"/>
      <c r="M31" s="214"/>
      <c r="N31" s="214"/>
      <c r="O31" s="218">
        <f t="shared" si="1"/>
        <v>71671</v>
      </c>
    </row>
    <row r="32" spans="1:15" x14ac:dyDescent="0.25">
      <c r="A32" s="386" t="s">
        <v>1428</v>
      </c>
      <c r="B32" s="386"/>
      <c r="C32" s="152" t="s">
        <v>1456</v>
      </c>
      <c r="D32" s="186">
        <v>113</v>
      </c>
      <c r="E32" s="182">
        <v>15</v>
      </c>
      <c r="F32" s="183">
        <v>1</v>
      </c>
      <c r="G32" s="214">
        <v>6552</v>
      </c>
      <c r="H32" s="216">
        <f t="shared" si="0"/>
        <v>78624</v>
      </c>
      <c r="I32" s="214"/>
      <c r="J32" s="214"/>
      <c r="K32" s="214">
        <v>9828</v>
      </c>
      <c r="L32" s="214"/>
      <c r="M32" s="214"/>
      <c r="N32" s="214"/>
      <c r="O32" s="218">
        <f t="shared" si="1"/>
        <v>88452</v>
      </c>
    </row>
    <row r="33" spans="1:15" x14ac:dyDescent="0.25">
      <c r="A33" s="386" t="s">
        <v>1428</v>
      </c>
      <c r="B33" s="386"/>
      <c r="C33" s="152" t="s">
        <v>1456</v>
      </c>
      <c r="D33" s="186">
        <v>113</v>
      </c>
      <c r="E33" s="182">
        <v>15</v>
      </c>
      <c r="F33" s="183">
        <v>1</v>
      </c>
      <c r="G33" s="214">
        <v>6552</v>
      </c>
      <c r="H33" s="216">
        <f t="shared" si="0"/>
        <v>78624</v>
      </c>
      <c r="I33" s="214"/>
      <c r="J33" s="214"/>
      <c r="K33" s="214">
        <v>9828</v>
      </c>
      <c r="L33" s="214"/>
      <c r="M33" s="214"/>
      <c r="N33" s="214"/>
      <c r="O33" s="218">
        <f t="shared" si="1"/>
        <v>88452</v>
      </c>
    </row>
    <row r="34" spans="1:15" x14ac:dyDescent="0.25">
      <c r="A34" s="386" t="s">
        <v>1427</v>
      </c>
      <c r="B34" s="386"/>
      <c r="C34" s="152" t="s">
        <v>1456</v>
      </c>
      <c r="D34" s="186">
        <v>113</v>
      </c>
      <c r="E34" s="182">
        <v>15</v>
      </c>
      <c r="F34" s="183">
        <v>1</v>
      </c>
      <c r="G34" s="214">
        <v>4624</v>
      </c>
      <c r="H34" s="216">
        <f t="shared" si="0"/>
        <v>55488</v>
      </c>
      <c r="I34" s="214"/>
      <c r="J34" s="214"/>
      <c r="K34" s="214">
        <v>6936</v>
      </c>
      <c r="L34" s="214"/>
      <c r="M34" s="214"/>
      <c r="N34" s="214"/>
      <c r="O34" s="218">
        <f t="shared" si="1"/>
        <v>62424</v>
      </c>
    </row>
    <row r="35" spans="1:15" x14ac:dyDescent="0.25">
      <c r="A35" s="386" t="s">
        <v>1429</v>
      </c>
      <c r="B35" s="386"/>
      <c r="C35" s="152" t="s">
        <v>1456</v>
      </c>
      <c r="D35" s="186">
        <v>113</v>
      </c>
      <c r="E35" s="182">
        <v>15</v>
      </c>
      <c r="F35" s="183">
        <v>1</v>
      </c>
      <c r="G35" s="213">
        <v>7006</v>
      </c>
      <c r="H35" s="216">
        <f t="shared" si="0"/>
        <v>84072</v>
      </c>
      <c r="I35" s="213"/>
      <c r="J35" s="213"/>
      <c r="K35" s="213">
        <v>10509</v>
      </c>
      <c r="L35" s="213"/>
      <c r="M35" s="213"/>
      <c r="N35" s="213"/>
      <c r="O35" s="218">
        <f t="shared" si="1"/>
        <v>94581</v>
      </c>
    </row>
    <row r="36" spans="1:15" x14ac:dyDescent="0.25">
      <c r="A36" s="386" t="s">
        <v>1427</v>
      </c>
      <c r="B36" s="386"/>
      <c r="C36" s="152" t="s">
        <v>1456</v>
      </c>
      <c r="D36" s="186">
        <v>113</v>
      </c>
      <c r="E36" s="182">
        <v>15</v>
      </c>
      <c r="F36" s="183">
        <v>1</v>
      </c>
      <c r="G36" s="214">
        <v>4141</v>
      </c>
      <c r="H36" s="216">
        <f t="shared" si="0"/>
        <v>49692</v>
      </c>
      <c r="I36" s="214"/>
      <c r="J36" s="214"/>
      <c r="K36" s="214">
        <v>6211</v>
      </c>
      <c r="L36" s="214"/>
      <c r="M36" s="214"/>
      <c r="N36" s="214"/>
      <c r="O36" s="218">
        <f t="shared" si="1"/>
        <v>55903</v>
      </c>
    </row>
    <row r="37" spans="1:15" x14ac:dyDescent="0.25">
      <c r="A37" s="386" t="s">
        <v>1430</v>
      </c>
      <c r="B37" s="386"/>
      <c r="C37" s="152" t="s">
        <v>1457</v>
      </c>
      <c r="D37" s="186">
        <v>113</v>
      </c>
      <c r="E37" s="182">
        <v>15</v>
      </c>
      <c r="F37" s="183">
        <v>1</v>
      </c>
      <c r="G37" s="213">
        <v>9843</v>
      </c>
      <c r="H37" s="216">
        <f t="shared" si="0"/>
        <v>118116</v>
      </c>
      <c r="I37" s="213"/>
      <c r="J37" s="213"/>
      <c r="K37" s="213">
        <v>14764</v>
      </c>
      <c r="L37" s="213"/>
      <c r="M37" s="213"/>
      <c r="N37" s="213"/>
      <c r="O37" s="218">
        <f t="shared" si="1"/>
        <v>132880</v>
      </c>
    </row>
    <row r="38" spans="1:15" x14ac:dyDescent="0.25">
      <c r="A38" s="386" t="s">
        <v>1431</v>
      </c>
      <c r="B38" s="386"/>
      <c r="C38" s="152" t="s">
        <v>1458</v>
      </c>
      <c r="D38" s="186">
        <v>113</v>
      </c>
      <c r="E38" s="182">
        <v>15</v>
      </c>
      <c r="F38" s="183">
        <v>1</v>
      </c>
      <c r="G38" s="214">
        <v>9059</v>
      </c>
      <c r="H38" s="216">
        <f t="shared" si="0"/>
        <v>108708</v>
      </c>
      <c r="I38" s="214"/>
      <c r="J38" s="214"/>
      <c r="K38" s="214">
        <v>13588</v>
      </c>
      <c r="L38" s="214"/>
      <c r="M38" s="214"/>
      <c r="N38" s="214"/>
      <c r="O38" s="218">
        <f t="shared" si="1"/>
        <v>122296</v>
      </c>
    </row>
    <row r="39" spans="1:15" x14ac:dyDescent="0.25">
      <c r="A39" s="387" t="s">
        <v>1432</v>
      </c>
      <c r="B39" s="388"/>
      <c r="C39" s="152" t="s">
        <v>1458</v>
      </c>
      <c r="D39" s="186">
        <v>113</v>
      </c>
      <c r="E39" s="182">
        <v>15</v>
      </c>
      <c r="F39" s="183">
        <v>1</v>
      </c>
      <c r="G39" s="214">
        <v>6917</v>
      </c>
      <c r="H39" s="216">
        <f t="shared" si="0"/>
        <v>83004</v>
      </c>
      <c r="I39" s="214"/>
      <c r="J39" s="214"/>
      <c r="K39" s="214">
        <v>10375</v>
      </c>
      <c r="L39" s="214"/>
      <c r="M39" s="214"/>
      <c r="N39" s="214"/>
      <c r="O39" s="218">
        <f t="shared" si="1"/>
        <v>93379</v>
      </c>
    </row>
    <row r="40" spans="1:15" x14ac:dyDescent="0.25">
      <c r="A40" s="387" t="s">
        <v>1432</v>
      </c>
      <c r="B40" s="388"/>
      <c r="C40" s="152" t="s">
        <v>1458</v>
      </c>
      <c r="D40" s="186">
        <v>113</v>
      </c>
      <c r="E40" s="182">
        <v>15</v>
      </c>
      <c r="F40" s="184">
        <v>1</v>
      </c>
      <c r="G40" s="215">
        <v>6561</v>
      </c>
      <c r="H40" s="216">
        <f t="shared" si="0"/>
        <v>78732</v>
      </c>
      <c r="I40" s="215"/>
      <c r="J40" s="215"/>
      <c r="K40" s="215">
        <v>9841</v>
      </c>
      <c r="L40" s="215"/>
      <c r="M40" s="215"/>
      <c r="N40" s="215"/>
      <c r="O40" s="218">
        <f t="shared" si="1"/>
        <v>88573</v>
      </c>
    </row>
    <row r="41" spans="1:15" x14ac:dyDescent="0.25">
      <c r="A41" s="387" t="s">
        <v>1432</v>
      </c>
      <c r="B41" s="388"/>
      <c r="C41" s="152" t="s">
        <v>1458</v>
      </c>
      <c r="D41" s="186">
        <v>113</v>
      </c>
      <c r="E41" s="182">
        <v>15</v>
      </c>
      <c r="F41" s="184">
        <v>1</v>
      </c>
      <c r="G41" s="215">
        <v>6360</v>
      </c>
      <c r="H41" s="216">
        <f t="shared" si="0"/>
        <v>76320</v>
      </c>
      <c r="I41" s="215"/>
      <c r="J41" s="215"/>
      <c r="K41" s="215">
        <v>9540</v>
      </c>
      <c r="L41" s="215"/>
      <c r="M41" s="215"/>
      <c r="N41" s="215"/>
      <c r="O41" s="218">
        <f t="shared" si="1"/>
        <v>85860</v>
      </c>
    </row>
    <row r="42" spans="1:15" x14ac:dyDescent="0.25">
      <c r="A42" s="387" t="s">
        <v>1432</v>
      </c>
      <c r="B42" s="388"/>
      <c r="C42" s="152" t="s">
        <v>1458</v>
      </c>
      <c r="D42" s="186">
        <v>113</v>
      </c>
      <c r="E42" s="182">
        <v>15</v>
      </c>
      <c r="F42" s="183">
        <v>1</v>
      </c>
      <c r="G42" s="214">
        <v>4235</v>
      </c>
      <c r="H42" s="216">
        <f t="shared" si="0"/>
        <v>50820</v>
      </c>
      <c r="I42" s="214"/>
      <c r="J42" s="214"/>
      <c r="K42" s="214">
        <v>6352</v>
      </c>
      <c r="L42" s="214"/>
      <c r="M42" s="214"/>
      <c r="N42" s="214"/>
      <c r="O42" s="218">
        <f t="shared" si="1"/>
        <v>57172</v>
      </c>
    </row>
    <row r="43" spans="1:15" x14ac:dyDescent="0.25">
      <c r="A43" s="387" t="s">
        <v>1432</v>
      </c>
      <c r="B43" s="388"/>
      <c r="C43" s="152" t="s">
        <v>1458</v>
      </c>
      <c r="D43" s="186">
        <v>113</v>
      </c>
      <c r="E43" s="182">
        <v>15</v>
      </c>
      <c r="F43" s="183">
        <v>1</v>
      </c>
      <c r="G43" s="214">
        <v>6131</v>
      </c>
      <c r="H43" s="216">
        <f t="shared" si="0"/>
        <v>73572</v>
      </c>
      <c r="I43" s="214"/>
      <c r="J43" s="214"/>
      <c r="K43" s="214">
        <v>9196</v>
      </c>
      <c r="L43" s="214"/>
      <c r="M43" s="214"/>
      <c r="N43" s="214"/>
      <c r="O43" s="218">
        <f t="shared" si="1"/>
        <v>82768</v>
      </c>
    </row>
    <row r="44" spans="1:15" x14ac:dyDescent="0.25">
      <c r="A44" s="387" t="s">
        <v>1432</v>
      </c>
      <c r="B44" s="388"/>
      <c r="C44" s="152" t="s">
        <v>1458</v>
      </c>
      <c r="D44" s="186">
        <v>113</v>
      </c>
      <c r="E44" s="182">
        <v>15</v>
      </c>
      <c r="F44" s="183">
        <v>1</v>
      </c>
      <c r="G44" s="214">
        <v>6601</v>
      </c>
      <c r="H44" s="216">
        <f t="shared" si="0"/>
        <v>79212</v>
      </c>
      <c r="I44" s="214"/>
      <c r="J44" s="214"/>
      <c r="K44" s="214">
        <v>9901</v>
      </c>
      <c r="L44" s="214"/>
      <c r="M44" s="214"/>
      <c r="N44" s="214"/>
      <c r="O44" s="218">
        <f t="shared" si="1"/>
        <v>89113</v>
      </c>
    </row>
    <row r="45" spans="1:15" x14ac:dyDescent="0.25">
      <c r="A45" s="387" t="s">
        <v>1432</v>
      </c>
      <c r="B45" s="388"/>
      <c r="C45" s="152" t="s">
        <v>1458</v>
      </c>
      <c r="D45" s="186">
        <v>113</v>
      </c>
      <c r="E45" s="182">
        <v>15</v>
      </c>
      <c r="F45" s="183">
        <v>1</v>
      </c>
      <c r="G45" s="214">
        <v>3690</v>
      </c>
      <c r="H45" s="216">
        <f t="shared" si="0"/>
        <v>44280</v>
      </c>
      <c r="I45" s="214"/>
      <c r="J45" s="214"/>
      <c r="K45" s="214">
        <v>5535</v>
      </c>
      <c r="L45" s="214"/>
      <c r="M45" s="214"/>
      <c r="N45" s="214"/>
      <c r="O45" s="218">
        <f t="shared" si="1"/>
        <v>49815</v>
      </c>
    </row>
    <row r="46" spans="1:15" x14ac:dyDescent="0.25">
      <c r="A46" s="386" t="s">
        <v>1419</v>
      </c>
      <c r="B46" s="386"/>
      <c r="C46" s="152" t="s">
        <v>1457</v>
      </c>
      <c r="D46" s="186">
        <v>113</v>
      </c>
      <c r="E46" s="182">
        <v>15</v>
      </c>
      <c r="F46" s="183">
        <v>1</v>
      </c>
      <c r="G46" s="214">
        <v>6012</v>
      </c>
      <c r="H46" s="216">
        <f t="shared" si="0"/>
        <v>72144</v>
      </c>
      <c r="I46" s="214"/>
      <c r="J46" s="214"/>
      <c r="K46" s="214">
        <v>9018</v>
      </c>
      <c r="L46" s="214"/>
      <c r="M46" s="214"/>
      <c r="N46" s="214"/>
      <c r="O46" s="218">
        <f t="shared" si="1"/>
        <v>81162</v>
      </c>
    </row>
    <row r="47" spans="1:15" x14ac:dyDescent="0.25">
      <c r="A47" s="386" t="s">
        <v>1433</v>
      </c>
      <c r="B47" s="386"/>
      <c r="C47" s="152" t="s">
        <v>1410</v>
      </c>
      <c r="D47" s="186">
        <v>113</v>
      </c>
      <c r="E47" s="182">
        <v>15</v>
      </c>
      <c r="F47" s="183">
        <v>1</v>
      </c>
      <c r="G47" s="214">
        <v>3234</v>
      </c>
      <c r="H47" s="216">
        <f t="shared" si="0"/>
        <v>38808</v>
      </c>
      <c r="I47" s="214"/>
      <c r="J47" s="214"/>
      <c r="K47" s="214">
        <v>4851</v>
      </c>
      <c r="L47" s="214"/>
      <c r="M47" s="214"/>
      <c r="N47" s="214"/>
      <c r="O47" s="218">
        <f t="shared" si="1"/>
        <v>43659</v>
      </c>
    </row>
    <row r="48" spans="1:15" x14ac:dyDescent="0.25">
      <c r="A48" s="386" t="s">
        <v>1433</v>
      </c>
      <c r="B48" s="386"/>
      <c r="C48" s="152" t="s">
        <v>1410</v>
      </c>
      <c r="D48" s="186">
        <v>113</v>
      </c>
      <c r="E48" s="182">
        <v>15</v>
      </c>
      <c r="F48" s="183">
        <v>1</v>
      </c>
      <c r="G48" s="214">
        <v>6912</v>
      </c>
      <c r="H48" s="216">
        <f t="shared" si="0"/>
        <v>82944</v>
      </c>
      <c r="I48" s="214"/>
      <c r="J48" s="214"/>
      <c r="K48" s="214">
        <v>10368</v>
      </c>
      <c r="L48" s="214"/>
      <c r="M48" s="214"/>
      <c r="N48" s="214"/>
      <c r="O48" s="218">
        <f t="shared" si="1"/>
        <v>93312</v>
      </c>
    </row>
    <row r="49" spans="1:15" x14ac:dyDescent="0.25">
      <c r="A49" s="386" t="s">
        <v>1434</v>
      </c>
      <c r="B49" s="386"/>
      <c r="C49" s="152" t="s">
        <v>1410</v>
      </c>
      <c r="D49" s="186">
        <v>113</v>
      </c>
      <c r="E49" s="182">
        <v>15</v>
      </c>
      <c r="F49" s="183">
        <v>1</v>
      </c>
      <c r="G49" s="214">
        <v>7590</v>
      </c>
      <c r="H49" s="216">
        <f t="shared" si="0"/>
        <v>91080</v>
      </c>
      <c r="I49" s="214"/>
      <c r="J49" s="214"/>
      <c r="K49" s="214">
        <v>11385</v>
      </c>
      <c r="L49" s="214"/>
      <c r="M49" s="214"/>
      <c r="N49" s="214"/>
      <c r="O49" s="218">
        <f t="shared" si="1"/>
        <v>102465</v>
      </c>
    </row>
    <row r="50" spans="1:15" x14ac:dyDescent="0.25">
      <c r="A50" s="386" t="s">
        <v>1435</v>
      </c>
      <c r="B50" s="386"/>
      <c r="C50" s="152" t="s">
        <v>1410</v>
      </c>
      <c r="D50" s="186">
        <v>113</v>
      </c>
      <c r="E50" s="182">
        <v>15</v>
      </c>
      <c r="F50" s="183">
        <v>1</v>
      </c>
      <c r="G50" s="213">
        <v>8852</v>
      </c>
      <c r="H50" s="216">
        <f t="shared" si="0"/>
        <v>106224</v>
      </c>
      <c r="I50" s="213"/>
      <c r="J50" s="213"/>
      <c r="K50" s="213">
        <v>13277</v>
      </c>
      <c r="L50" s="213"/>
      <c r="M50" s="213"/>
      <c r="N50" s="213"/>
      <c r="O50" s="218">
        <f t="shared" si="1"/>
        <v>119501</v>
      </c>
    </row>
    <row r="51" spans="1:15" x14ac:dyDescent="0.25">
      <c r="A51" s="386" t="s">
        <v>1436</v>
      </c>
      <c r="B51" s="386"/>
      <c r="C51" s="152" t="s">
        <v>1459</v>
      </c>
      <c r="D51" s="186">
        <v>113</v>
      </c>
      <c r="E51" s="182">
        <v>15</v>
      </c>
      <c r="F51" s="183">
        <v>1</v>
      </c>
      <c r="G51" s="214">
        <v>5056</v>
      </c>
      <c r="H51" s="216">
        <f t="shared" si="0"/>
        <v>60672</v>
      </c>
      <c r="I51" s="214"/>
      <c r="J51" s="214"/>
      <c r="K51" s="214">
        <v>7583</v>
      </c>
      <c r="L51" s="214"/>
      <c r="M51" s="214"/>
      <c r="N51" s="214"/>
      <c r="O51" s="218">
        <f t="shared" si="1"/>
        <v>68255</v>
      </c>
    </row>
    <row r="52" spans="1:15" x14ac:dyDescent="0.25">
      <c r="A52" s="386" t="s">
        <v>1419</v>
      </c>
      <c r="B52" s="386"/>
      <c r="C52" s="152" t="s">
        <v>1460</v>
      </c>
      <c r="D52" s="186">
        <v>113</v>
      </c>
      <c r="E52" s="182">
        <v>15</v>
      </c>
      <c r="F52" s="183">
        <v>2</v>
      </c>
      <c r="G52" s="214">
        <v>5468</v>
      </c>
      <c r="H52" s="216">
        <f t="shared" si="0"/>
        <v>131232</v>
      </c>
      <c r="I52" s="214"/>
      <c r="J52" s="214"/>
      <c r="K52" s="214">
        <v>16403</v>
      </c>
      <c r="L52" s="214"/>
      <c r="M52" s="214"/>
      <c r="N52" s="214"/>
      <c r="O52" s="218">
        <f t="shared" si="1"/>
        <v>147635</v>
      </c>
    </row>
    <row r="53" spans="1:15" x14ac:dyDescent="0.25">
      <c r="A53" s="386" t="s">
        <v>1419</v>
      </c>
      <c r="B53" s="386"/>
      <c r="C53" s="152" t="s">
        <v>1405</v>
      </c>
      <c r="D53" s="186">
        <v>113</v>
      </c>
      <c r="E53" s="182">
        <v>15</v>
      </c>
      <c r="F53" s="183">
        <v>1</v>
      </c>
      <c r="G53" s="214">
        <v>4284</v>
      </c>
      <c r="H53" s="216">
        <f t="shared" si="0"/>
        <v>51408</v>
      </c>
      <c r="I53" s="214"/>
      <c r="J53" s="214"/>
      <c r="K53" s="214">
        <v>6426</v>
      </c>
      <c r="L53" s="214"/>
      <c r="M53" s="214"/>
      <c r="N53" s="214"/>
      <c r="O53" s="218">
        <f t="shared" si="1"/>
        <v>57834</v>
      </c>
    </row>
    <row r="54" spans="1:15" x14ac:dyDescent="0.25">
      <c r="A54" s="386" t="s">
        <v>1419</v>
      </c>
      <c r="B54" s="386"/>
      <c r="C54" s="152" t="s">
        <v>1405</v>
      </c>
      <c r="D54" s="186">
        <v>113</v>
      </c>
      <c r="E54" s="182">
        <v>15</v>
      </c>
      <c r="F54" s="183">
        <v>1</v>
      </c>
      <c r="G54" s="213">
        <v>4135</v>
      </c>
      <c r="H54" s="216">
        <f t="shared" si="0"/>
        <v>49620</v>
      </c>
      <c r="I54" s="213"/>
      <c r="J54" s="213"/>
      <c r="K54" s="213">
        <v>6202</v>
      </c>
      <c r="L54" s="213"/>
      <c r="M54" s="213"/>
      <c r="N54" s="213"/>
      <c r="O54" s="218">
        <f t="shared" si="1"/>
        <v>55822</v>
      </c>
    </row>
    <row r="55" spans="1:15" x14ac:dyDescent="0.25">
      <c r="A55" s="386" t="s">
        <v>1419</v>
      </c>
      <c r="B55" s="386"/>
      <c r="C55" s="152" t="s">
        <v>1405</v>
      </c>
      <c r="D55" s="186">
        <v>113</v>
      </c>
      <c r="E55" s="182">
        <v>15</v>
      </c>
      <c r="F55" s="183">
        <v>1</v>
      </c>
      <c r="G55" s="214">
        <v>4985</v>
      </c>
      <c r="H55" s="216">
        <f t="shared" si="0"/>
        <v>59820</v>
      </c>
      <c r="I55" s="214"/>
      <c r="J55" s="214"/>
      <c r="K55" s="214">
        <v>7477</v>
      </c>
      <c r="L55" s="214"/>
      <c r="M55" s="214"/>
      <c r="N55" s="214"/>
      <c r="O55" s="218">
        <f t="shared" si="1"/>
        <v>67297</v>
      </c>
    </row>
    <row r="56" spans="1:15" x14ac:dyDescent="0.25">
      <c r="A56" s="386" t="s">
        <v>1428</v>
      </c>
      <c r="B56" s="386"/>
      <c r="C56" s="152" t="s">
        <v>1405</v>
      </c>
      <c r="D56" s="186">
        <v>113</v>
      </c>
      <c r="E56" s="182">
        <v>15</v>
      </c>
      <c r="F56" s="183">
        <v>1</v>
      </c>
      <c r="G56" s="214">
        <v>5943</v>
      </c>
      <c r="H56" s="216">
        <f t="shared" si="0"/>
        <v>71316</v>
      </c>
      <c r="I56" s="214"/>
      <c r="J56" s="214"/>
      <c r="K56" s="214">
        <v>8914</v>
      </c>
      <c r="L56" s="214"/>
      <c r="M56" s="214"/>
      <c r="N56" s="214"/>
      <c r="O56" s="218">
        <f t="shared" si="1"/>
        <v>80230</v>
      </c>
    </row>
    <row r="57" spans="1:15" x14ac:dyDescent="0.25">
      <c r="A57" s="386" t="s">
        <v>1428</v>
      </c>
      <c r="B57" s="386"/>
      <c r="C57" s="152" t="s">
        <v>1405</v>
      </c>
      <c r="D57" s="186">
        <v>113</v>
      </c>
      <c r="E57" s="182">
        <v>15</v>
      </c>
      <c r="F57" s="183">
        <v>1</v>
      </c>
      <c r="G57" s="214">
        <v>5899</v>
      </c>
      <c r="H57" s="216">
        <f t="shared" si="0"/>
        <v>70788</v>
      </c>
      <c r="I57" s="214"/>
      <c r="J57" s="214"/>
      <c r="K57" s="214">
        <v>8848</v>
      </c>
      <c r="L57" s="214"/>
      <c r="M57" s="214"/>
      <c r="N57" s="214"/>
      <c r="O57" s="218">
        <f t="shared" si="1"/>
        <v>79636</v>
      </c>
    </row>
    <row r="58" spans="1:15" x14ac:dyDescent="0.25">
      <c r="A58" s="386" t="s">
        <v>1428</v>
      </c>
      <c r="B58" s="386"/>
      <c r="C58" s="152" t="s">
        <v>1405</v>
      </c>
      <c r="D58" s="186">
        <v>113</v>
      </c>
      <c r="E58" s="182">
        <v>15</v>
      </c>
      <c r="F58" s="183">
        <v>1</v>
      </c>
      <c r="G58" s="214">
        <v>5899</v>
      </c>
      <c r="H58" s="216">
        <f t="shared" si="0"/>
        <v>70788</v>
      </c>
      <c r="I58" s="214"/>
      <c r="J58" s="214"/>
      <c r="K58" s="214">
        <v>8848</v>
      </c>
      <c r="L58" s="214"/>
      <c r="M58" s="214"/>
      <c r="N58" s="214"/>
      <c r="O58" s="218">
        <f t="shared" si="1"/>
        <v>79636</v>
      </c>
    </row>
    <row r="59" spans="1:15" x14ac:dyDescent="0.25">
      <c r="A59" s="219" t="s">
        <v>1437</v>
      </c>
      <c r="B59" s="219"/>
      <c r="C59" s="152" t="s">
        <v>1405</v>
      </c>
      <c r="D59" s="186">
        <v>113</v>
      </c>
      <c r="E59" s="182">
        <v>15</v>
      </c>
      <c r="F59" s="183">
        <v>1</v>
      </c>
      <c r="G59" s="214">
        <v>6934</v>
      </c>
      <c r="H59" s="216">
        <f t="shared" si="0"/>
        <v>83208</v>
      </c>
      <c r="I59" s="214"/>
      <c r="J59" s="214"/>
      <c r="K59" s="214">
        <v>10400</v>
      </c>
      <c r="L59" s="214"/>
      <c r="M59" s="214"/>
      <c r="N59" s="214"/>
      <c r="O59" s="218">
        <f t="shared" si="1"/>
        <v>93608</v>
      </c>
    </row>
    <row r="60" spans="1:15" x14ac:dyDescent="0.25">
      <c r="A60" s="219" t="s">
        <v>1426</v>
      </c>
      <c r="B60" s="219"/>
      <c r="C60" s="152" t="s">
        <v>1405</v>
      </c>
      <c r="D60" s="186">
        <v>113</v>
      </c>
      <c r="E60" s="182">
        <v>15</v>
      </c>
      <c r="F60" s="183">
        <v>1</v>
      </c>
      <c r="G60" s="214">
        <v>11587</v>
      </c>
      <c r="H60" s="216">
        <f t="shared" si="0"/>
        <v>139044</v>
      </c>
      <c r="I60" s="214"/>
      <c r="J60" s="214"/>
      <c r="K60" s="214">
        <v>17380</v>
      </c>
      <c r="L60" s="214"/>
      <c r="M60" s="214"/>
      <c r="N60" s="214"/>
      <c r="O60" s="218">
        <f t="shared" si="1"/>
        <v>156424</v>
      </c>
    </row>
    <row r="61" spans="1:15" x14ac:dyDescent="0.25">
      <c r="A61" s="219" t="s">
        <v>1419</v>
      </c>
      <c r="B61" s="219"/>
      <c r="C61" s="152" t="s">
        <v>1461</v>
      </c>
      <c r="D61" s="186">
        <v>113</v>
      </c>
      <c r="E61" s="182">
        <v>15</v>
      </c>
      <c r="F61" s="183">
        <v>1</v>
      </c>
      <c r="G61" s="214">
        <v>3553</v>
      </c>
      <c r="H61" s="216">
        <f t="shared" si="0"/>
        <v>42636</v>
      </c>
      <c r="I61" s="214"/>
      <c r="J61" s="214"/>
      <c r="K61" s="214">
        <v>5329</v>
      </c>
      <c r="L61" s="214"/>
      <c r="M61" s="214"/>
      <c r="N61" s="214"/>
      <c r="O61" s="218">
        <f t="shared" si="1"/>
        <v>47965</v>
      </c>
    </row>
    <row r="62" spans="1:15" x14ac:dyDescent="0.25">
      <c r="A62" s="219" t="s">
        <v>1426</v>
      </c>
      <c r="B62" s="219"/>
      <c r="C62" s="152" t="s">
        <v>1461</v>
      </c>
      <c r="D62" s="186">
        <v>113</v>
      </c>
      <c r="E62" s="182">
        <v>15</v>
      </c>
      <c r="F62" s="183">
        <v>1</v>
      </c>
      <c r="G62" s="214">
        <v>12238</v>
      </c>
      <c r="H62" s="216">
        <f t="shared" si="0"/>
        <v>146856</v>
      </c>
      <c r="I62" s="214"/>
      <c r="J62" s="214"/>
      <c r="K62" s="214">
        <v>18356</v>
      </c>
      <c r="L62" s="214"/>
      <c r="M62" s="214"/>
      <c r="N62" s="214"/>
      <c r="O62" s="218">
        <f t="shared" si="1"/>
        <v>165212</v>
      </c>
    </row>
    <row r="63" spans="1:15" x14ac:dyDescent="0.25">
      <c r="A63" s="219" t="s">
        <v>1419</v>
      </c>
      <c r="B63" s="219"/>
      <c r="C63" s="152" t="s">
        <v>1461</v>
      </c>
      <c r="D63" s="186">
        <v>113</v>
      </c>
      <c r="E63" s="182">
        <v>15</v>
      </c>
      <c r="F63" s="183">
        <v>1</v>
      </c>
      <c r="G63" s="214">
        <v>5468</v>
      </c>
      <c r="H63" s="216">
        <f t="shared" si="0"/>
        <v>65616</v>
      </c>
      <c r="I63" s="214"/>
      <c r="J63" s="214"/>
      <c r="K63" s="214">
        <v>8201</v>
      </c>
      <c r="L63" s="214"/>
      <c r="M63" s="214"/>
      <c r="N63" s="214"/>
      <c r="O63" s="218">
        <f t="shared" si="1"/>
        <v>73817</v>
      </c>
    </row>
    <row r="64" spans="1:15" x14ac:dyDescent="0.25">
      <c r="A64" s="219" t="s">
        <v>1438</v>
      </c>
      <c r="B64" s="219"/>
      <c r="C64" s="152" t="s">
        <v>1462</v>
      </c>
      <c r="D64" s="186">
        <v>113</v>
      </c>
      <c r="E64" s="182">
        <v>15</v>
      </c>
      <c r="F64" s="183">
        <v>2</v>
      </c>
      <c r="G64" s="213">
        <v>11655</v>
      </c>
      <c r="H64" s="216">
        <f t="shared" si="0"/>
        <v>279720</v>
      </c>
      <c r="I64" s="213"/>
      <c r="J64" s="213"/>
      <c r="K64" s="213">
        <v>17482</v>
      </c>
      <c r="L64" s="213"/>
      <c r="M64" s="213"/>
      <c r="N64" s="213"/>
      <c r="O64" s="218">
        <f t="shared" si="1"/>
        <v>297202</v>
      </c>
    </row>
    <row r="65" spans="1:15" x14ac:dyDescent="0.25">
      <c r="A65" s="219" t="s">
        <v>1415</v>
      </c>
      <c r="B65" s="219"/>
      <c r="C65" s="152" t="s">
        <v>1463</v>
      </c>
      <c r="D65" s="186">
        <v>113</v>
      </c>
      <c r="E65" s="182">
        <v>15</v>
      </c>
      <c r="F65" s="183">
        <v>1</v>
      </c>
      <c r="G65" s="214">
        <v>11656</v>
      </c>
      <c r="H65" s="216">
        <f t="shared" si="0"/>
        <v>139872</v>
      </c>
      <c r="I65" s="214"/>
      <c r="J65" s="214"/>
      <c r="K65" s="214">
        <v>17482</v>
      </c>
      <c r="L65" s="214"/>
      <c r="M65" s="214"/>
      <c r="N65" s="214"/>
      <c r="O65" s="218">
        <f t="shared" si="1"/>
        <v>157354</v>
      </c>
    </row>
    <row r="66" spans="1:15" x14ac:dyDescent="0.25">
      <c r="A66" s="219" t="s">
        <v>1426</v>
      </c>
      <c r="B66" s="219"/>
      <c r="C66" s="152" t="s">
        <v>1464</v>
      </c>
      <c r="D66" s="186">
        <v>113</v>
      </c>
      <c r="E66" s="182">
        <v>15</v>
      </c>
      <c r="F66" s="183">
        <v>1</v>
      </c>
      <c r="G66" s="214">
        <v>14510</v>
      </c>
      <c r="H66" s="216">
        <f t="shared" si="0"/>
        <v>174120</v>
      </c>
      <c r="I66" s="214"/>
      <c r="J66" s="214"/>
      <c r="K66" s="214">
        <v>21764</v>
      </c>
      <c r="L66" s="214"/>
      <c r="M66" s="214"/>
      <c r="N66" s="214"/>
      <c r="O66" s="218">
        <f t="shared" si="1"/>
        <v>195884</v>
      </c>
    </row>
    <row r="67" spans="1:15" x14ac:dyDescent="0.25">
      <c r="A67" s="219" t="s">
        <v>1419</v>
      </c>
      <c r="B67" s="219"/>
      <c r="C67" s="152" t="s">
        <v>1464</v>
      </c>
      <c r="D67" s="186">
        <v>113</v>
      </c>
      <c r="E67" s="182">
        <v>15</v>
      </c>
      <c r="F67" s="183">
        <v>1</v>
      </c>
      <c r="G67" s="214">
        <v>8606</v>
      </c>
      <c r="H67" s="216">
        <f t="shared" si="0"/>
        <v>103272</v>
      </c>
      <c r="I67" s="214"/>
      <c r="J67" s="214"/>
      <c r="K67" s="214">
        <v>12908</v>
      </c>
      <c r="L67" s="214"/>
      <c r="M67" s="214"/>
      <c r="N67" s="214"/>
      <c r="O67" s="218">
        <f t="shared" si="1"/>
        <v>116180</v>
      </c>
    </row>
    <row r="68" spans="1:15" x14ac:dyDescent="0.25">
      <c r="A68" s="219" t="s">
        <v>1419</v>
      </c>
      <c r="B68" s="219"/>
      <c r="C68" s="152" t="s">
        <v>1464</v>
      </c>
      <c r="D68" s="186">
        <v>113</v>
      </c>
      <c r="E68" s="182">
        <v>15</v>
      </c>
      <c r="F68" s="183">
        <v>1</v>
      </c>
      <c r="G68" s="214">
        <v>6471</v>
      </c>
      <c r="H68" s="216">
        <f t="shared" ref="H68:H131" si="2">IF(E68="","SE REQUIERE ASIGNAR LA FUENTE DE FINANCIAMIENTO",IF(F68="","ES NECESARIO ESTABLECER EL NÚMERO DE PLAZAS",IF(G68="","SE NECESITA ESTABLECER UN MONTO MENSUAL",F68*G68*12)))</f>
        <v>77652</v>
      </c>
      <c r="I68" s="214"/>
      <c r="J68" s="214"/>
      <c r="K68" s="214">
        <v>9706</v>
      </c>
      <c r="L68" s="214"/>
      <c r="M68" s="214"/>
      <c r="N68" s="214"/>
      <c r="O68" s="218">
        <f t="shared" ref="O68:O131" si="3">SUM(H68:N68)</f>
        <v>87358</v>
      </c>
    </row>
    <row r="69" spans="1:15" x14ac:dyDescent="0.25">
      <c r="A69" s="219" t="s">
        <v>1439</v>
      </c>
      <c r="B69" s="219"/>
      <c r="C69" s="152" t="s">
        <v>1465</v>
      </c>
      <c r="D69" s="186">
        <v>113</v>
      </c>
      <c r="E69" s="182">
        <v>15</v>
      </c>
      <c r="F69" s="183">
        <v>1</v>
      </c>
      <c r="G69" s="214">
        <v>9842</v>
      </c>
      <c r="H69" s="216">
        <f t="shared" si="2"/>
        <v>118104</v>
      </c>
      <c r="I69" s="214"/>
      <c r="J69" s="214"/>
      <c r="K69" s="214">
        <v>14762</v>
      </c>
      <c r="L69" s="214"/>
      <c r="M69" s="214"/>
      <c r="N69" s="214"/>
      <c r="O69" s="218">
        <f t="shared" si="3"/>
        <v>132866</v>
      </c>
    </row>
    <row r="70" spans="1:15" x14ac:dyDescent="0.25">
      <c r="A70" s="219" t="s">
        <v>1440</v>
      </c>
      <c r="B70" s="219"/>
      <c r="C70" s="152" t="s">
        <v>1465</v>
      </c>
      <c r="D70" s="186">
        <v>113</v>
      </c>
      <c r="E70" s="182">
        <v>15</v>
      </c>
      <c r="F70" s="183">
        <v>1</v>
      </c>
      <c r="G70" s="214">
        <v>7421</v>
      </c>
      <c r="H70" s="216">
        <f t="shared" si="2"/>
        <v>89052</v>
      </c>
      <c r="I70" s="214"/>
      <c r="J70" s="214"/>
      <c r="K70" s="214">
        <v>11131</v>
      </c>
      <c r="L70" s="214"/>
      <c r="M70" s="214"/>
      <c r="N70" s="214"/>
      <c r="O70" s="218">
        <f t="shared" si="3"/>
        <v>100183</v>
      </c>
    </row>
    <row r="71" spans="1:15" x14ac:dyDescent="0.25">
      <c r="A71" s="219" t="s">
        <v>1441</v>
      </c>
      <c r="B71" s="219"/>
      <c r="C71" s="152" t="s">
        <v>1465</v>
      </c>
      <c r="D71" s="186">
        <v>113</v>
      </c>
      <c r="E71" s="182">
        <v>15</v>
      </c>
      <c r="F71" s="183">
        <v>1</v>
      </c>
      <c r="G71" s="214">
        <v>4752</v>
      </c>
      <c r="H71" s="216">
        <f t="shared" si="2"/>
        <v>57024</v>
      </c>
      <c r="I71" s="214"/>
      <c r="J71" s="214"/>
      <c r="K71" s="214">
        <v>7128</v>
      </c>
      <c r="L71" s="214"/>
      <c r="M71" s="214"/>
      <c r="N71" s="214"/>
      <c r="O71" s="218">
        <f t="shared" si="3"/>
        <v>64152</v>
      </c>
    </row>
    <row r="72" spans="1:15" x14ac:dyDescent="0.25">
      <c r="A72" s="219" t="s">
        <v>1426</v>
      </c>
      <c r="B72" s="219"/>
      <c r="C72" s="152" t="s">
        <v>1465</v>
      </c>
      <c r="D72" s="186">
        <v>113</v>
      </c>
      <c r="E72" s="182">
        <v>15</v>
      </c>
      <c r="F72" s="183">
        <v>1</v>
      </c>
      <c r="G72" s="214">
        <v>15315</v>
      </c>
      <c r="H72" s="216">
        <f t="shared" si="2"/>
        <v>183780</v>
      </c>
      <c r="I72" s="214"/>
      <c r="J72" s="214"/>
      <c r="K72" s="214">
        <v>22972</v>
      </c>
      <c r="L72" s="214"/>
      <c r="M72" s="214"/>
      <c r="N72" s="214"/>
      <c r="O72" s="218">
        <f t="shared" si="3"/>
        <v>206752</v>
      </c>
    </row>
    <row r="73" spans="1:15" x14ac:dyDescent="0.25">
      <c r="A73" s="219" t="s">
        <v>1442</v>
      </c>
      <c r="B73" s="219"/>
      <c r="C73" s="152" t="s">
        <v>1465</v>
      </c>
      <c r="D73" s="186">
        <v>113</v>
      </c>
      <c r="E73" s="182">
        <v>15</v>
      </c>
      <c r="F73" s="183">
        <v>1</v>
      </c>
      <c r="G73" s="214">
        <v>9712</v>
      </c>
      <c r="H73" s="216">
        <f t="shared" si="2"/>
        <v>116544</v>
      </c>
      <c r="I73" s="214"/>
      <c r="J73" s="214"/>
      <c r="K73" s="214">
        <v>14567</v>
      </c>
      <c r="L73" s="214"/>
      <c r="M73" s="214"/>
      <c r="N73" s="214"/>
      <c r="O73" s="218">
        <f t="shared" si="3"/>
        <v>131111</v>
      </c>
    </row>
    <row r="74" spans="1:15" x14ac:dyDescent="0.25">
      <c r="A74" s="219" t="s">
        <v>1443</v>
      </c>
      <c r="B74" s="219"/>
      <c r="C74" s="152" t="s">
        <v>1465</v>
      </c>
      <c r="D74" s="186">
        <v>113</v>
      </c>
      <c r="E74" s="182">
        <v>15</v>
      </c>
      <c r="F74" s="183">
        <v>1</v>
      </c>
      <c r="G74" s="213">
        <v>9842</v>
      </c>
      <c r="H74" s="216">
        <f t="shared" si="2"/>
        <v>118104</v>
      </c>
      <c r="I74" s="213"/>
      <c r="J74" s="213"/>
      <c r="K74" s="213">
        <v>14762</v>
      </c>
      <c r="L74" s="213"/>
      <c r="M74" s="213"/>
      <c r="N74" s="213"/>
      <c r="O74" s="218">
        <f t="shared" si="3"/>
        <v>132866</v>
      </c>
    </row>
    <row r="75" spans="1:15" x14ac:dyDescent="0.25">
      <c r="A75" s="219" t="s">
        <v>1444</v>
      </c>
      <c r="B75" s="219"/>
      <c r="C75" s="152" t="s">
        <v>1465</v>
      </c>
      <c r="D75" s="186">
        <v>113</v>
      </c>
      <c r="E75" s="182">
        <v>15</v>
      </c>
      <c r="F75" s="183">
        <v>1</v>
      </c>
      <c r="G75" s="214">
        <v>9712</v>
      </c>
      <c r="H75" s="216">
        <f t="shared" si="2"/>
        <v>116544</v>
      </c>
      <c r="I75" s="214"/>
      <c r="J75" s="214"/>
      <c r="K75" s="214">
        <v>14567</v>
      </c>
      <c r="L75" s="214"/>
      <c r="M75" s="214"/>
      <c r="N75" s="214"/>
      <c r="O75" s="218">
        <f t="shared" si="3"/>
        <v>131111</v>
      </c>
    </row>
    <row r="76" spans="1:15" x14ac:dyDescent="0.25">
      <c r="A76" s="219" t="s">
        <v>1431</v>
      </c>
      <c r="B76" s="219"/>
      <c r="C76" s="152" t="s">
        <v>1465</v>
      </c>
      <c r="D76" s="186">
        <v>113</v>
      </c>
      <c r="E76" s="182">
        <v>15</v>
      </c>
      <c r="F76" s="183">
        <v>1</v>
      </c>
      <c r="G76" s="214">
        <v>5468</v>
      </c>
      <c r="H76" s="216">
        <f t="shared" si="2"/>
        <v>65616</v>
      </c>
      <c r="I76" s="214"/>
      <c r="J76" s="214"/>
      <c r="K76" s="214">
        <v>8201</v>
      </c>
      <c r="L76" s="214"/>
      <c r="M76" s="214"/>
      <c r="N76" s="214"/>
      <c r="O76" s="218">
        <f t="shared" si="3"/>
        <v>73817</v>
      </c>
    </row>
    <row r="77" spans="1:15" x14ac:dyDescent="0.25">
      <c r="A77" s="219" t="s">
        <v>1426</v>
      </c>
      <c r="B77" s="219"/>
      <c r="C77" s="152" t="s">
        <v>1466</v>
      </c>
      <c r="D77" s="186">
        <v>113</v>
      </c>
      <c r="E77" s="182">
        <v>15</v>
      </c>
      <c r="F77" s="183">
        <v>1</v>
      </c>
      <c r="G77" s="214">
        <v>6119</v>
      </c>
      <c r="H77" s="216">
        <f t="shared" si="2"/>
        <v>73428</v>
      </c>
      <c r="I77" s="214"/>
      <c r="J77" s="214"/>
      <c r="K77" s="214">
        <v>9178</v>
      </c>
      <c r="L77" s="214"/>
      <c r="M77" s="214"/>
      <c r="N77" s="214"/>
      <c r="O77" s="218">
        <f t="shared" si="3"/>
        <v>82606</v>
      </c>
    </row>
    <row r="78" spans="1:15" x14ac:dyDescent="0.25">
      <c r="A78" s="219" t="s">
        <v>1445</v>
      </c>
      <c r="B78" s="219"/>
      <c r="C78" s="152" t="s">
        <v>1411</v>
      </c>
      <c r="D78" s="186">
        <v>113</v>
      </c>
      <c r="E78" s="182">
        <v>15</v>
      </c>
      <c r="F78" s="183">
        <v>1</v>
      </c>
      <c r="G78" s="214">
        <v>4860</v>
      </c>
      <c r="H78" s="216">
        <f t="shared" si="2"/>
        <v>58320</v>
      </c>
      <c r="I78" s="214"/>
      <c r="J78" s="214"/>
      <c r="K78" s="214">
        <v>7290</v>
      </c>
      <c r="L78" s="214"/>
      <c r="M78" s="214"/>
      <c r="N78" s="214"/>
      <c r="O78" s="218">
        <f t="shared" si="3"/>
        <v>65610</v>
      </c>
    </row>
    <row r="79" spans="1:15" x14ac:dyDescent="0.25">
      <c r="A79" s="219" t="s">
        <v>1426</v>
      </c>
      <c r="B79" s="219"/>
      <c r="C79" s="152" t="s">
        <v>1407</v>
      </c>
      <c r="D79" s="186">
        <v>113</v>
      </c>
      <c r="E79" s="182">
        <v>15</v>
      </c>
      <c r="F79" s="183">
        <v>1</v>
      </c>
      <c r="G79" s="214">
        <v>5370</v>
      </c>
      <c r="H79" s="216">
        <f t="shared" si="2"/>
        <v>64440</v>
      </c>
      <c r="I79" s="214"/>
      <c r="J79" s="214"/>
      <c r="K79" s="214">
        <v>8055</v>
      </c>
      <c r="L79" s="214"/>
      <c r="M79" s="214"/>
      <c r="N79" s="214"/>
      <c r="O79" s="218">
        <f t="shared" si="3"/>
        <v>72495</v>
      </c>
    </row>
    <row r="80" spans="1:15" x14ac:dyDescent="0.25">
      <c r="A80" s="219" t="s">
        <v>1446</v>
      </c>
      <c r="B80" s="219"/>
      <c r="C80" s="152" t="s">
        <v>1467</v>
      </c>
      <c r="D80" s="186">
        <v>113</v>
      </c>
      <c r="E80" s="182">
        <v>15</v>
      </c>
      <c r="F80" s="183">
        <v>1</v>
      </c>
      <c r="G80" s="214">
        <v>12238</v>
      </c>
      <c r="H80" s="216">
        <f t="shared" si="2"/>
        <v>146856</v>
      </c>
      <c r="I80" s="214"/>
      <c r="J80" s="214"/>
      <c r="K80" s="214">
        <v>18356</v>
      </c>
      <c r="L80" s="214"/>
      <c r="M80" s="214"/>
      <c r="N80" s="214"/>
      <c r="O80" s="218">
        <f t="shared" si="3"/>
        <v>165212</v>
      </c>
    </row>
    <row r="81" spans="1:15" x14ac:dyDescent="0.25">
      <c r="A81" s="219" t="s">
        <v>1447</v>
      </c>
      <c r="B81" s="219"/>
      <c r="C81" s="152" t="s">
        <v>1468</v>
      </c>
      <c r="D81" s="186">
        <v>113</v>
      </c>
      <c r="E81" s="182">
        <v>15</v>
      </c>
      <c r="F81" s="183">
        <v>1</v>
      </c>
      <c r="G81" s="214">
        <v>12236</v>
      </c>
      <c r="H81" s="216">
        <f t="shared" si="2"/>
        <v>146832</v>
      </c>
      <c r="I81" s="214"/>
      <c r="J81" s="214"/>
      <c r="K81" s="214">
        <v>18353</v>
      </c>
      <c r="L81" s="214"/>
      <c r="M81" s="214"/>
      <c r="N81" s="214"/>
      <c r="O81" s="218">
        <f t="shared" si="3"/>
        <v>165185</v>
      </c>
    </row>
    <row r="82" spans="1:15" x14ac:dyDescent="0.25">
      <c r="A82" s="219" t="s">
        <v>1431</v>
      </c>
      <c r="B82" s="219"/>
      <c r="C82" s="152" t="s">
        <v>1468</v>
      </c>
      <c r="D82" s="186">
        <v>113</v>
      </c>
      <c r="E82" s="182">
        <v>15</v>
      </c>
      <c r="F82" s="183">
        <v>1</v>
      </c>
      <c r="G82" s="213">
        <v>5466</v>
      </c>
      <c r="H82" s="216">
        <f t="shared" si="2"/>
        <v>65592</v>
      </c>
      <c r="I82" s="213"/>
      <c r="J82" s="213"/>
      <c r="K82" s="213">
        <v>8199</v>
      </c>
      <c r="L82" s="213"/>
      <c r="M82" s="213"/>
      <c r="N82" s="213"/>
      <c r="O82" s="218">
        <f t="shared" si="3"/>
        <v>73791</v>
      </c>
    </row>
    <row r="83" spans="1:15" x14ac:dyDescent="0.25">
      <c r="A83" s="219" t="s">
        <v>1448</v>
      </c>
      <c r="B83" s="219"/>
      <c r="C83" s="152" t="s">
        <v>1399</v>
      </c>
      <c r="D83" s="186">
        <v>113</v>
      </c>
      <c r="E83" s="182">
        <v>25</v>
      </c>
      <c r="F83" s="183">
        <v>29</v>
      </c>
      <c r="G83" s="214">
        <v>8190</v>
      </c>
      <c r="H83" s="216">
        <f t="shared" si="2"/>
        <v>2850120</v>
      </c>
      <c r="I83" s="214"/>
      <c r="J83" s="214"/>
      <c r="K83" s="214">
        <v>356265</v>
      </c>
      <c r="L83" s="214"/>
      <c r="M83" s="214"/>
      <c r="N83" s="214"/>
      <c r="O83" s="218">
        <f t="shared" si="3"/>
        <v>3206385</v>
      </c>
    </row>
    <row r="84" spans="1:15" x14ac:dyDescent="0.25">
      <c r="A84" s="219" t="s">
        <v>1449</v>
      </c>
      <c r="B84" s="219"/>
      <c r="C84" s="152" t="s">
        <v>1399</v>
      </c>
      <c r="D84" s="186">
        <v>113</v>
      </c>
      <c r="E84" s="182">
        <v>25</v>
      </c>
      <c r="F84" s="183">
        <v>2</v>
      </c>
      <c r="G84" s="214">
        <v>8610</v>
      </c>
      <c r="H84" s="216">
        <f t="shared" si="2"/>
        <v>206640</v>
      </c>
      <c r="I84" s="214"/>
      <c r="J84" s="214"/>
      <c r="K84" s="214">
        <v>25830</v>
      </c>
      <c r="L84" s="214"/>
      <c r="M84" s="214"/>
      <c r="N84" s="214"/>
      <c r="O84" s="218">
        <f t="shared" si="3"/>
        <v>232470</v>
      </c>
    </row>
    <row r="85" spans="1:15" x14ac:dyDescent="0.25">
      <c r="A85" s="219" t="s">
        <v>1415</v>
      </c>
      <c r="B85" s="219"/>
      <c r="C85" s="152" t="s">
        <v>1399</v>
      </c>
      <c r="D85" s="186">
        <v>113</v>
      </c>
      <c r="E85" s="182">
        <v>25</v>
      </c>
      <c r="F85" s="183">
        <v>1</v>
      </c>
      <c r="G85" s="213">
        <v>14178</v>
      </c>
      <c r="H85" s="216">
        <f t="shared" si="2"/>
        <v>170136</v>
      </c>
      <c r="I85" s="213"/>
      <c r="J85" s="213"/>
      <c r="K85" s="213">
        <v>21267</v>
      </c>
      <c r="L85" s="213"/>
      <c r="M85" s="213"/>
      <c r="N85" s="213"/>
      <c r="O85" s="218">
        <f t="shared" si="3"/>
        <v>191403</v>
      </c>
    </row>
    <row r="86" spans="1:15" x14ac:dyDescent="0.25">
      <c r="A86" s="219" t="s">
        <v>1415</v>
      </c>
      <c r="B86" s="219"/>
      <c r="C86" s="152" t="s">
        <v>1469</v>
      </c>
      <c r="D86" s="186">
        <v>113</v>
      </c>
      <c r="E86" s="182">
        <v>25</v>
      </c>
      <c r="F86" s="183">
        <v>1</v>
      </c>
      <c r="G86" s="214">
        <v>9702</v>
      </c>
      <c r="H86" s="216">
        <f t="shared" si="2"/>
        <v>116424</v>
      </c>
      <c r="I86" s="214"/>
      <c r="J86" s="214"/>
      <c r="K86" s="214">
        <v>14553</v>
      </c>
      <c r="L86" s="214"/>
      <c r="M86" s="214"/>
      <c r="N86" s="214"/>
      <c r="O86" s="218">
        <f t="shared" si="3"/>
        <v>130977</v>
      </c>
    </row>
    <row r="87" spans="1:15" x14ac:dyDescent="0.25">
      <c r="A87" s="219" t="s">
        <v>1419</v>
      </c>
      <c r="B87" s="219"/>
      <c r="C87" s="152" t="s">
        <v>1469</v>
      </c>
      <c r="D87" s="186">
        <v>113</v>
      </c>
      <c r="E87" s="182">
        <v>25</v>
      </c>
      <c r="F87" s="183">
        <v>1</v>
      </c>
      <c r="G87" s="214">
        <v>5939</v>
      </c>
      <c r="H87" s="216">
        <f t="shared" si="2"/>
        <v>71268</v>
      </c>
      <c r="I87" s="214"/>
      <c r="J87" s="214"/>
      <c r="K87" s="214">
        <v>8908</v>
      </c>
      <c r="L87" s="214"/>
      <c r="M87" s="214"/>
      <c r="N87" s="214"/>
      <c r="O87" s="218">
        <f t="shared" si="3"/>
        <v>80176</v>
      </c>
    </row>
    <row r="88" spans="1:15" x14ac:dyDescent="0.25">
      <c r="A88" s="219" t="s">
        <v>1419</v>
      </c>
      <c r="B88" s="219"/>
      <c r="C88" s="152" t="s">
        <v>1469</v>
      </c>
      <c r="D88" s="186">
        <v>113</v>
      </c>
      <c r="E88" s="182">
        <v>25</v>
      </c>
      <c r="F88" s="183">
        <v>1</v>
      </c>
      <c r="G88" s="214">
        <v>5939</v>
      </c>
      <c r="H88" s="216">
        <f t="shared" si="2"/>
        <v>71268</v>
      </c>
      <c r="I88" s="214"/>
      <c r="J88" s="214"/>
      <c r="K88" s="214">
        <v>8908</v>
      </c>
      <c r="L88" s="214"/>
      <c r="M88" s="214"/>
      <c r="N88" s="214"/>
      <c r="O88" s="218">
        <f t="shared" si="3"/>
        <v>80176</v>
      </c>
    </row>
    <row r="89" spans="1:15" x14ac:dyDescent="0.25">
      <c r="A89" s="219" t="s">
        <v>1419</v>
      </c>
      <c r="B89" s="219"/>
      <c r="C89" s="152" t="s">
        <v>1469</v>
      </c>
      <c r="D89" s="186">
        <v>113</v>
      </c>
      <c r="E89" s="182">
        <v>25</v>
      </c>
      <c r="F89" s="183">
        <v>1</v>
      </c>
      <c r="G89" s="214">
        <v>5953</v>
      </c>
      <c r="H89" s="216">
        <f t="shared" si="2"/>
        <v>71436</v>
      </c>
      <c r="I89" s="214"/>
      <c r="J89" s="214"/>
      <c r="K89" s="214">
        <v>8929</v>
      </c>
      <c r="L89" s="214"/>
      <c r="M89" s="214"/>
      <c r="N89" s="214"/>
      <c r="O89" s="218">
        <f t="shared" si="3"/>
        <v>80365</v>
      </c>
    </row>
    <row r="90" spans="1:15" x14ac:dyDescent="0.25">
      <c r="A90" s="219" t="s">
        <v>1419</v>
      </c>
      <c r="B90" s="219"/>
      <c r="C90" s="152" t="s">
        <v>1469</v>
      </c>
      <c r="D90" s="186">
        <v>113</v>
      </c>
      <c r="E90" s="182">
        <v>25</v>
      </c>
      <c r="F90" s="183">
        <v>1</v>
      </c>
      <c r="G90" s="214">
        <v>8158</v>
      </c>
      <c r="H90" s="216">
        <f t="shared" si="2"/>
        <v>97896</v>
      </c>
      <c r="I90" s="214"/>
      <c r="J90" s="214"/>
      <c r="K90" s="214">
        <v>12236</v>
      </c>
      <c r="L90" s="214"/>
      <c r="M90" s="214"/>
      <c r="N90" s="214"/>
      <c r="O90" s="218">
        <f t="shared" si="3"/>
        <v>110132</v>
      </c>
    </row>
    <row r="91" spans="1:15" x14ac:dyDescent="0.25">
      <c r="A91" s="219" t="s">
        <v>1419</v>
      </c>
      <c r="B91" s="219"/>
      <c r="C91" s="152" t="s">
        <v>1469</v>
      </c>
      <c r="D91" s="186">
        <v>113</v>
      </c>
      <c r="E91" s="182">
        <v>25</v>
      </c>
      <c r="F91" s="183">
        <v>1</v>
      </c>
      <c r="G91" s="213">
        <v>8158</v>
      </c>
      <c r="H91" s="216">
        <f t="shared" si="2"/>
        <v>97896</v>
      </c>
      <c r="I91" s="213"/>
      <c r="J91" s="213"/>
      <c r="K91" s="214">
        <v>12236</v>
      </c>
      <c r="L91" s="213"/>
      <c r="M91" s="213"/>
      <c r="N91" s="213"/>
      <c r="O91" s="218">
        <f t="shared" si="3"/>
        <v>110132</v>
      </c>
    </row>
    <row r="92" spans="1:15" x14ac:dyDescent="0.25">
      <c r="A92" s="219" t="s">
        <v>1419</v>
      </c>
      <c r="B92" s="219"/>
      <c r="C92" s="152" t="s">
        <v>1469</v>
      </c>
      <c r="D92" s="186">
        <v>113</v>
      </c>
      <c r="E92" s="182">
        <v>25</v>
      </c>
      <c r="F92" s="183">
        <v>1</v>
      </c>
      <c r="G92" s="214">
        <v>5953</v>
      </c>
      <c r="H92" s="216">
        <f t="shared" si="2"/>
        <v>71436</v>
      </c>
      <c r="I92" s="214"/>
      <c r="J92" s="214"/>
      <c r="K92" s="214">
        <v>8929</v>
      </c>
      <c r="L92" s="214"/>
      <c r="M92" s="214"/>
      <c r="N92" s="214"/>
      <c r="O92" s="218">
        <f t="shared" si="3"/>
        <v>80365</v>
      </c>
    </row>
    <row r="93" spans="1:15" x14ac:dyDescent="0.25">
      <c r="A93" s="219" t="s">
        <v>1419</v>
      </c>
      <c r="B93" s="219"/>
      <c r="C93" s="152" t="s">
        <v>1469</v>
      </c>
      <c r="D93" s="186">
        <v>113</v>
      </c>
      <c r="E93" s="182">
        <v>25</v>
      </c>
      <c r="F93" s="183">
        <v>1</v>
      </c>
      <c r="G93" s="214">
        <v>5953</v>
      </c>
      <c r="H93" s="216">
        <f t="shared" si="2"/>
        <v>71436</v>
      </c>
      <c r="I93" s="214"/>
      <c r="J93" s="214"/>
      <c r="K93" s="214">
        <v>8929</v>
      </c>
      <c r="L93" s="214"/>
      <c r="M93" s="214"/>
      <c r="N93" s="214"/>
      <c r="O93" s="218">
        <f t="shared" si="3"/>
        <v>80365</v>
      </c>
    </row>
    <row r="94" spans="1:15" x14ac:dyDescent="0.25">
      <c r="A94" s="219" t="s">
        <v>1419</v>
      </c>
      <c r="B94" s="219"/>
      <c r="C94" s="152" t="s">
        <v>1469</v>
      </c>
      <c r="D94" s="186">
        <v>113</v>
      </c>
      <c r="E94" s="182">
        <v>25</v>
      </c>
      <c r="F94" s="183">
        <v>1</v>
      </c>
      <c r="G94" s="214">
        <v>5953</v>
      </c>
      <c r="H94" s="216">
        <f t="shared" si="2"/>
        <v>71436</v>
      </c>
      <c r="I94" s="214"/>
      <c r="J94" s="214"/>
      <c r="K94" s="214">
        <v>8929</v>
      </c>
      <c r="L94" s="214"/>
      <c r="M94" s="214"/>
      <c r="N94" s="214"/>
      <c r="O94" s="218">
        <f t="shared" si="3"/>
        <v>80365</v>
      </c>
    </row>
    <row r="95" spans="1:15" x14ac:dyDescent="0.25">
      <c r="A95" s="386" t="s">
        <v>1419</v>
      </c>
      <c r="B95" s="386"/>
      <c r="C95" s="152" t="s">
        <v>1469</v>
      </c>
      <c r="D95" s="186">
        <v>113</v>
      </c>
      <c r="E95" s="182">
        <v>25</v>
      </c>
      <c r="F95" s="183">
        <v>1</v>
      </c>
      <c r="G95" s="213">
        <v>5468</v>
      </c>
      <c r="H95" s="216">
        <f t="shared" si="2"/>
        <v>65616</v>
      </c>
      <c r="I95" s="213"/>
      <c r="J95" s="213"/>
      <c r="K95" s="213">
        <v>8202</v>
      </c>
      <c r="L95" s="213"/>
      <c r="M95" s="213"/>
      <c r="N95" s="213"/>
      <c r="O95" s="218">
        <f t="shared" si="3"/>
        <v>73818</v>
      </c>
    </row>
    <row r="96" spans="1:15" x14ac:dyDescent="0.25">
      <c r="A96" s="386"/>
      <c r="B96" s="386"/>
      <c r="C96" s="152"/>
      <c r="D96" s="186">
        <v>113</v>
      </c>
      <c r="E96" s="182"/>
      <c r="F96" s="183"/>
      <c r="G96" s="214"/>
      <c r="H96" s="216" t="str">
        <f t="shared" si="2"/>
        <v>SE REQUIERE ASIGNAR LA FUENTE DE FINANCIAMIENTO</v>
      </c>
      <c r="I96" s="214"/>
      <c r="J96" s="214"/>
      <c r="K96" s="214"/>
      <c r="L96" s="214"/>
      <c r="M96" s="214"/>
      <c r="N96" s="214"/>
      <c r="O96" s="218">
        <f t="shared" si="3"/>
        <v>0</v>
      </c>
    </row>
    <row r="97" spans="1:15" x14ac:dyDescent="0.25">
      <c r="A97" s="386"/>
      <c r="B97" s="386"/>
      <c r="C97" s="152"/>
      <c r="D97" s="186">
        <v>113</v>
      </c>
      <c r="E97" s="182"/>
      <c r="F97" s="183"/>
      <c r="G97" s="214"/>
      <c r="H97" s="216" t="str">
        <f t="shared" si="2"/>
        <v>SE REQUIERE ASIGNAR LA FUENTE DE FINANCIAMIENTO</v>
      </c>
      <c r="I97" s="214"/>
      <c r="J97" s="214"/>
      <c r="K97" s="214"/>
      <c r="L97" s="214"/>
      <c r="M97" s="214"/>
      <c r="N97" s="214"/>
      <c r="O97" s="218">
        <f t="shared" si="3"/>
        <v>0</v>
      </c>
    </row>
    <row r="98" spans="1:15" x14ac:dyDescent="0.25">
      <c r="A98" s="386"/>
      <c r="B98" s="386"/>
      <c r="C98" s="152"/>
      <c r="D98" s="186">
        <v>113</v>
      </c>
      <c r="E98" s="182"/>
      <c r="F98" s="183"/>
      <c r="G98" s="214"/>
      <c r="H98" s="216" t="str">
        <f t="shared" si="2"/>
        <v>SE REQUIERE ASIGNAR LA FUENTE DE FINANCIAMIENTO</v>
      </c>
      <c r="I98" s="214"/>
      <c r="J98" s="214"/>
      <c r="K98" s="214"/>
      <c r="L98" s="214"/>
      <c r="M98" s="214"/>
      <c r="N98" s="214"/>
      <c r="O98" s="218">
        <f t="shared" si="3"/>
        <v>0</v>
      </c>
    </row>
    <row r="99" spans="1:15" x14ac:dyDescent="0.25">
      <c r="A99" s="386"/>
      <c r="B99" s="386"/>
      <c r="C99" s="152"/>
      <c r="D99" s="186">
        <v>113</v>
      </c>
      <c r="E99" s="182"/>
      <c r="F99" s="183"/>
      <c r="G99" s="214"/>
      <c r="H99" s="216" t="str">
        <f t="shared" si="2"/>
        <v>SE REQUIERE ASIGNAR LA FUENTE DE FINANCIAMIENTO</v>
      </c>
      <c r="I99" s="214"/>
      <c r="J99" s="214"/>
      <c r="K99" s="214"/>
      <c r="L99" s="214"/>
      <c r="M99" s="214"/>
      <c r="N99" s="214"/>
      <c r="O99" s="218">
        <f t="shared" si="3"/>
        <v>0</v>
      </c>
    </row>
    <row r="100" spans="1:15" x14ac:dyDescent="0.25">
      <c r="A100" s="386"/>
      <c r="B100" s="386"/>
      <c r="C100" s="152"/>
      <c r="D100" s="186">
        <v>113</v>
      </c>
      <c r="E100" s="182"/>
      <c r="F100" s="183"/>
      <c r="G100" s="214"/>
      <c r="H100" s="216" t="str">
        <f t="shared" si="2"/>
        <v>SE REQUIERE ASIGNAR LA FUENTE DE FINANCIAMIENTO</v>
      </c>
      <c r="I100" s="214"/>
      <c r="J100" s="214"/>
      <c r="K100" s="214"/>
      <c r="L100" s="214"/>
      <c r="M100" s="214"/>
      <c r="N100" s="214"/>
      <c r="O100" s="218">
        <f t="shared" si="3"/>
        <v>0</v>
      </c>
    </row>
    <row r="101" spans="1:15" x14ac:dyDescent="0.25">
      <c r="A101" s="386"/>
      <c r="B101" s="386"/>
      <c r="C101" s="152"/>
      <c r="D101" s="186">
        <v>113</v>
      </c>
      <c r="E101" s="182"/>
      <c r="F101" s="183"/>
      <c r="G101" s="214"/>
      <c r="H101" s="216" t="str">
        <f t="shared" si="2"/>
        <v>SE REQUIERE ASIGNAR LA FUENTE DE FINANCIAMIENTO</v>
      </c>
      <c r="I101" s="214"/>
      <c r="J101" s="214"/>
      <c r="K101" s="214"/>
      <c r="L101" s="214"/>
      <c r="M101" s="214"/>
      <c r="N101" s="214"/>
      <c r="O101" s="218">
        <f t="shared" si="3"/>
        <v>0</v>
      </c>
    </row>
    <row r="102" spans="1:15" x14ac:dyDescent="0.25">
      <c r="A102" s="386"/>
      <c r="B102" s="386"/>
      <c r="C102" s="152"/>
      <c r="D102" s="186">
        <v>113</v>
      </c>
      <c r="E102" s="182"/>
      <c r="F102" s="183"/>
      <c r="G102" s="214"/>
      <c r="H102" s="216" t="str">
        <f t="shared" si="2"/>
        <v>SE REQUIERE ASIGNAR LA FUENTE DE FINANCIAMIENTO</v>
      </c>
      <c r="I102" s="214"/>
      <c r="J102" s="214"/>
      <c r="K102" s="214"/>
      <c r="L102" s="214"/>
      <c r="M102" s="214"/>
      <c r="N102" s="214"/>
      <c r="O102" s="218">
        <f t="shared" si="3"/>
        <v>0</v>
      </c>
    </row>
    <row r="103" spans="1:15" x14ac:dyDescent="0.25">
      <c r="A103" s="386"/>
      <c r="B103" s="386"/>
      <c r="C103" s="152"/>
      <c r="D103" s="186">
        <v>113</v>
      </c>
      <c r="E103" s="182"/>
      <c r="F103" s="183"/>
      <c r="G103" s="214"/>
      <c r="H103" s="216" t="str">
        <f t="shared" si="2"/>
        <v>SE REQUIERE ASIGNAR LA FUENTE DE FINANCIAMIENTO</v>
      </c>
      <c r="I103" s="214"/>
      <c r="J103" s="214"/>
      <c r="K103" s="214"/>
      <c r="L103" s="214"/>
      <c r="M103" s="214"/>
      <c r="N103" s="214"/>
      <c r="O103" s="218">
        <f t="shared" si="3"/>
        <v>0</v>
      </c>
    </row>
    <row r="104" spans="1:15" x14ac:dyDescent="0.25">
      <c r="A104" s="386"/>
      <c r="B104" s="386"/>
      <c r="C104" s="152"/>
      <c r="D104" s="186">
        <v>113</v>
      </c>
      <c r="E104" s="182"/>
      <c r="F104" s="183"/>
      <c r="G104" s="214"/>
      <c r="H104" s="216" t="str">
        <f t="shared" si="2"/>
        <v>SE REQUIERE ASIGNAR LA FUENTE DE FINANCIAMIENTO</v>
      </c>
      <c r="I104" s="214"/>
      <c r="J104" s="214"/>
      <c r="K104" s="214"/>
      <c r="L104" s="214"/>
      <c r="M104" s="214"/>
      <c r="N104" s="214"/>
      <c r="O104" s="218">
        <f t="shared" si="3"/>
        <v>0</v>
      </c>
    </row>
    <row r="105" spans="1:15" x14ac:dyDescent="0.25">
      <c r="A105" s="386"/>
      <c r="B105" s="386"/>
      <c r="C105" s="152"/>
      <c r="D105" s="186">
        <v>113</v>
      </c>
      <c r="E105" s="182"/>
      <c r="F105" s="183"/>
      <c r="G105" s="213"/>
      <c r="H105" s="216" t="str">
        <f t="shared" si="2"/>
        <v>SE REQUIERE ASIGNAR LA FUENTE DE FINANCIAMIENTO</v>
      </c>
      <c r="I105" s="213"/>
      <c r="J105" s="213"/>
      <c r="K105" s="213"/>
      <c r="L105" s="213"/>
      <c r="M105" s="213"/>
      <c r="N105" s="213"/>
      <c r="O105" s="218">
        <f t="shared" si="3"/>
        <v>0</v>
      </c>
    </row>
    <row r="106" spans="1:15" x14ac:dyDescent="0.25">
      <c r="A106" s="386"/>
      <c r="B106" s="386"/>
      <c r="C106" s="152"/>
      <c r="D106" s="186">
        <v>113</v>
      </c>
      <c r="E106" s="182"/>
      <c r="F106" s="183"/>
      <c r="G106" s="213"/>
      <c r="H106" s="216" t="str">
        <f t="shared" si="2"/>
        <v>SE REQUIERE ASIGNAR LA FUENTE DE FINANCIAMIENTO</v>
      </c>
      <c r="I106" s="213"/>
      <c r="J106" s="213"/>
      <c r="K106" s="213"/>
      <c r="L106" s="213"/>
      <c r="M106" s="213"/>
      <c r="N106" s="213"/>
      <c r="O106" s="218">
        <f t="shared" si="3"/>
        <v>0</v>
      </c>
    </row>
    <row r="107" spans="1:15" x14ac:dyDescent="0.25">
      <c r="A107" s="386"/>
      <c r="B107" s="386"/>
      <c r="C107" s="152"/>
      <c r="D107" s="186">
        <v>113</v>
      </c>
      <c r="E107" s="182"/>
      <c r="F107" s="183"/>
      <c r="G107" s="214"/>
      <c r="H107" s="216" t="str">
        <f t="shared" si="2"/>
        <v>SE REQUIERE ASIGNAR LA FUENTE DE FINANCIAMIENTO</v>
      </c>
      <c r="I107" s="214"/>
      <c r="J107" s="214"/>
      <c r="K107" s="214"/>
      <c r="L107" s="214"/>
      <c r="M107" s="214"/>
      <c r="N107" s="214"/>
      <c r="O107" s="218">
        <f t="shared" si="3"/>
        <v>0</v>
      </c>
    </row>
    <row r="108" spans="1:15" x14ac:dyDescent="0.25">
      <c r="A108" s="386"/>
      <c r="B108" s="386"/>
      <c r="C108" s="152"/>
      <c r="D108" s="186">
        <v>113</v>
      </c>
      <c r="E108" s="182"/>
      <c r="F108" s="183"/>
      <c r="G108" s="214"/>
      <c r="H108" s="216" t="str">
        <f t="shared" si="2"/>
        <v>SE REQUIERE ASIGNAR LA FUENTE DE FINANCIAMIENTO</v>
      </c>
      <c r="I108" s="214"/>
      <c r="J108" s="214"/>
      <c r="K108" s="214"/>
      <c r="L108" s="214"/>
      <c r="M108" s="214"/>
      <c r="N108" s="214"/>
      <c r="O108" s="218">
        <f t="shared" si="3"/>
        <v>0</v>
      </c>
    </row>
    <row r="109" spans="1:15" x14ac:dyDescent="0.25">
      <c r="A109" s="386"/>
      <c r="B109" s="386"/>
      <c r="C109" s="152"/>
      <c r="D109" s="186">
        <v>113</v>
      </c>
      <c r="E109" s="182"/>
      <c r="F109" s="183"/>
      <c r="G109" s="214"/>
      <c r="H109" s="216" t="str">
        <f t="shared" si="2"/>
        <v>SE REQUIERE ASIGNAR LA FUENTE DE FINANCIAMIENTO</v>
      </c>
      <c r="I109" s="214"/>
      <c r="J109" s="214"/>
      <c r="K109" s="214"/>
      <c r="L109" s="214"/>
      <c r="M109" s="214"/>
      <c r="N109" s="214"/>
      <c r="O109" s="218">
        <f t="shared" si="3"/>
        <v>0</v>
      </c>
    </row>
    <row r="110" spans="1:15" x14ac:dyDescent="0.25">
      <c r="A110" s="386"/>
      <c r="B110" s="386"/>
      <c r="C110" s="152"/>
      <c r="D110" s="186">
        <v>113</v>
      </c>
      <c r="E110" s="182"/>
      <c r="F110" s="183"/>
      <c r="G110" s="214"/>
      <c r="H110" s="216" t="str">
        <f t="shared" si="2"/>
        <v>SE REQUIERE ASIGNAR LA FUENTE DE FINANCIAMIENTO</v>
      </c>
      <c r="I110" s="214"/>
      <c r="J110" s="214"/>
      <c r="K110" s="214"/>
      <c r="L110" s="214"/>
      <c r="M110" s="214"/>
      <c r="N110" s="214"/>
      <c r="O110" s="218">
        <f t="shared" si="3"/>
        <v>0</v>
      </c>
    </row>
    <row r="111" spans="1:15" x14ac:dyDescent="0.25">
      <c r="A111" s="386"/>
      <c r="B111" s="386"/>
      <c r="C111" s="152"/>
      <c r="D111" s="186">
        <v>113</v>
      </c>
      <c r="E111" s="182"/>
      <c r="F111" s="183"/>
      <c r="G111" s="214"/>
      <c r="H111" s="216" t="str">
        <f t="shared" si="2"/>
        <v>SE REQUIERE ASIGNAR LA FUENTE DE FINANCIAMIENTO</v>
      </c>
      <c r="I111" s="214"/>
      <c r="J111" s="214"/>
      <c r="K111" s="214"/>
      <c r="L111" s="214"/>
      <c r="M111" s="214"/>
      <c r="N111" s="214"/>
      <c r="O111" s="218">
        <f t="shared" si="3"/>
        <v>0</v>
      </c>
    </row>
    <row r="112" spans="1:15" x14ac:dyDescent="0.25">
      <c r="A112" s="386"/>
      <c r="B112" s="386"/>
      <c r="C112" s="152"/>
      <c r="D112" s="186">
        <v>113</v>
      </c>
      <c r="E112" s="182"/>
      <c r="F112" s="183"/>
      <c r="G112" s="214"/>
      <c r="H112" s="216" t="str">
        <f t="shared" si="2"/>
        <v>SE REQUIERE ASIGNAR LA FUENTE DE FINANCIAMIENTO</v>
      </c>
      <c r="I112" s="214"/>
      <c r="J112" s="214"/>
      <c r="K112" s="214"/>
      <c r="L112" s="214"/>
      <c r="M112" s="214"/>
      <c r="N112" s="214"/>
      <c r="O112" s="218">
        <f t="shared" si="3"/>
        <v>0</v>
      </c>
    </row>
    <row r="113" spans="1:15" x14ac:dyDescent="0.25">
      <c r="A113" s="386"/>
      <c r="B113" s="386"/>
      <c r="C113" s="152"/>
      <c r="D113" s="186">
        <v>113</v>
      </c>
      <c r="E113" s="182"/>
      <c r="F113" s="183"/>
      <c r="G113" s="214"/>
      <c r="H113" s="216" t="str">
        <f t="shared" si="2"/>
        <v>SE REQUIERE ASIGNAR LA FUENTE DE FINANCIAMIENTO</v>
      </c>
      <c r="I113" s="214"/>
      <c r="J113" s="214"/>
      <c r="K113" s="214"/>
      <c r="L113" s="214"/>
      <c r="M113" s="214"/>
      <c r="N113" s="214"/>
      <c r="O113" s="218">
        <f t="shared" si="3"/>
        <v>0</v>
      </c>
    </row>
    <row r="114" spans="1:15" x14ac:dyDescent="0.25">
      <c r="A114" s="386"/>
      <c r="B114" s="386"/>
      <c r="C114" s="152"/>
      <c r="D114" s="186">
        <v>113</v>
      </c>
      <c r="E114" s="182"/>
      <c r="F114" s="183"/>
      <c r="G114" s="214"/>
      <c r="H114" s="216" t="str">
        <f t="shared" si="2"/>
        <v>SE REQUIERE ASIGNAR LA FUENTE DE FINANCIAMIENTO</v>
      </c>
      <c r="I114" s="214"/>
      <c r="J114" s="214"/>
      <c r="K114" s="214"/>
      <c r="L114" s="214"/>
      <c r="M114" s="214"/>
      <c r="N114" s="214"/>
      <c r="O114" s="218">
        <f t="shared" si="3"/>
        <v>0</v>
      </c>
    </row>
    <row r="115" spans="1:15" x14ac:dyDescent="0.25">
      <c r="A115" s="386"/>
      <c r="B115" s="386"/>
      <c r="C115" s="152"/>
      <c r="D115" s="186">
        <v>113</v>
      </c>
      <c r="E115" s="182"/>
      <c r="F115" s="183"/>
      <c r="G115" s="214"/>
      <c r="H115" s="216" t="str">
        <f t="shared" si="2"/>
        <v>SE REQUIERE ASIGNAR LA FUENTE DE FINANCIAMIENTO</v>
      </c>
      <c r="I115" s="214"/>
      <c r="J115" s="214"/>
      <c r="K115" s="214"/>
      <c r="L115" s="214"/>
      <c r="M115" s="214"/>
      <c r="N115" s="214"/>
      <c r="O115" s="218">
        <f t="shared" si="3"/>
        <v>0</v>
      </c>
    </row>
    <row r="116" spans="1:15" x14ac:dyDescent="0.25">
      <c r="A116" s="386"/>
      <c r="B116" s="386"/>
      <c r="C116" s="152"/>
      <c r="D116" s="186">
        <v>113</v>
      </c>
      <c r="E116" s="182"/>
      <c r="F116" s="183"/>
      <c r="G116" s="213"/>
      <c r="H116" s="216" t="str">
        <f t="shared" si="2"/>
        <v>SE REQUIERE ASIGNAR LA FUENTE DE FINANCIAMIENTO</v>
      </c>
      <c r="I116" s="213"/>
      <c r="J116" s="213"/>
      <c r="K116" s="213"/>
      <c r="L116" s="213"/>
      <c r="M116" s="213"/>
      <c r="N116" s="213"/>
      <c r="O116" s="218">
        <f t="shared" si="3"/>
        <v>0</v>
      </c>
    </row>
    <row r="117" spans="1:15" x14ac:dyDescent="0.25">
      <c r="A117" s="386"/>
      <c r="B117" s="386"/>
      <c r="C117" s="152"/>
      <c r="D117" s="186">
        <v>113</v>
      </c>
      <c r="E117" s="182"/>
      <c r="F117" s="183"/>
      <c r="G117" s="214"/>
      <c r="H117" s="216" t="str">
        <f t="shared" si="2"/>
        <v>SE REQUIERE ASIGNAR LA FUENTE DE FINANCIAMIENTO</v>
      </c>
      <c r="I117" s="214"/>
      <c r="J117" s="214"/>
      <c r="K117" s="214"/>
      <c r="L117" s="214"/>
      <c r="M117" s="214"/>
      <c r="N117" s="214"/>
      <c r="O117" s="218">
        <f t="shared" si="3"/>
        <v>0</v>
      </c>
    </row>
    <row r="118" spans="1:15" x14ac:dyDescent="0.25">
      <c r="A118" s="386"/>
      <c r="B118" s="386"/>
      <c r="C118" s="152"/>
      <c r="D118" s="186">
        <v>113</v>
      </c>
      <c r="E118" s="182"/>
      <c r="F118" s="183"/>
      <c r="G118" s="214"/>
      <c r="H118" s="216" t="str">
        <f t="shared" si="2"/>
        <v>SE REQUIERE ASIGNAR LA FUENTE DE FINANCIAMIENTO</v>
      </c>
      <c r="I118" s="214"/>
      <c r="J118" s="214"/>
      <c r="K118" s="214"/>
      <c r="L118" s="214"/>
      <c r="M118" s="214"/>
      <c r="N118" s="214"/>
      <c r="O118" s="218">
        <f t="shared" si="3"/>
        <v>0</v>
      </c>
    </row>
    <row r="119" spans="1:15" x14ac:dyDescent="0.25">
      <c r="A119" s="386"/>
      <c r="B119" s="386"/>
      <c r="C119" s="152"/>
      <c r="D119" s="186">
        <v>113</v>
      </c>
      <c r="E119" s="182"/>
      <c r="F119" s="183"/>
      <c r="G119" s="214"/>
      <c r="H119" s="216" t="str">
        <f t="shared" si="2"/>
        <v>SE REQUIERE ASIGNAR LA FUENTE DE FINANCIAMIENTO</v>
      </c>
      <c r="I119" s="214"/>
      <c r="J119" s="214"/>
      <c r="K119" s="214"/>
      <c r="L119" s="214"/>
      <c r="M119" s="214"/>
      <c r="N119" s="214"/>
      <c r="O119" s="218">
        <f t="shared" si="3"/>
        <v>0</v>
      </c>
    </row>
    <row r="120" spans="1:15" x14ac:dyDescent="0.25">
      <c r="A120" s="386"/>
      <c r="B120" s="386"/>
      <c r="C120" s="152"/>
      <c r="D120" s="186">
        <v>113</v>
      </c>
      <c r="E120" s="182"/>
      <c r="F120" s="183"/>
      <c r="G120" s="214"/>
      <c r="H120" s="216" t="str">
        <f t="shared" si="2"/>
        <v>SE REQUIERE ASIGNAR LA FUENTE DE FINANCIAMIENTO</v>
      </c>
      <c r="I120" s="214"/>
      <c r="J120" s="214"/>
      <c r="K120" s="214"/>
      <c r="L120" s="214"/>
      <c r="M120" s="214"/>
      <c r="N120" s="214"/>
      <c r="O120" s="218">
        <f t="shared" si="3"/>
        <v>0</v>
      </c>
    </row>
    <row r="121" spans="1:15" x14ac:dyDescent="0.25">
      <c r="A121" s="386"/>
      <c r="B121" s="386"/>
      <c r="C121" s="152"/>
      <c r="D121" s="186">
        <v>113</v>
      </c>
      <c r="E121" s="182"/>
      <c r="F121" s="183"/>
      <c r="G121" s="214"/>
      <c r="H121" s="216" t="str">
        <f t="shared" si="2"/>
        <v>SE REQUIERE ASIGNAR LA FUENTE DE FINANCIAMIENTO</v>
      </c>
      <c r="I121" s="214"/>
      <c r="J121" s="214"/>
      <c r="K121" s="214"/>
      <c r="L121" s="214"/>
      <c r="M121" s="214"/>
      <c r="N121" s="214"/>
      <c r="O121" s="218">
        <f t="shared" si="3"/>
        <v>0</v>
      </c>
    </row>
    <row r="122" spans="1:15" x14ac:dyDescent="0.25">
      <c r="A122" s="386"/>
      <c r="B122" s="386"/>
      <c r="C122" s="152"/>
      <c r="D122" s="186">
        <v>113</v>
      </c>
      <c r="E122" s="182"/>
      <c r="F122" s="183"/>
      <c r="G122" s="214"/>
      <c r="H122" s="216" t="str">
        <f t="shared" si="2"/>
        <v>SE REQUIERE ASIGNAR LA FUENTE DE FINANCIAMIENTO</v>
      </c>
      <c r="I122" s="214"/>
      <c r="J122" s="214"/>
      <c r="K122" s="214"/>
      <c r="L122" s="214"/>
      <c r="M122" s="214"/>
      <c r="N122" s="214"/>
      <c r="O122" s="218">
        <f t="shared" si="3"/>
        <v>0</v>
      </c>
    </row>
    <row r="123" spans="1:15" x14ac:dyDescent="0.25">
      <c r="A123" s="386"/>
      <c r="B123" s="386"/>
      <c r="C123" s="152"/>
      <c r="D123" s="186">
        <v>113</v>
      </c>
      <c r="E123" s="182"/>
      <c r="F123" s="183"/>
      <c r="G123" s="214"/>
      <c r="H123" s="216" t="str">
        <f t="shared" si="2"/>
        <v>SE REQUIERE ASIGNAR LA FUENTE DE FINANCIAMIENTO</v>
      </c>
      <c r="I123" s="214"/>
      <c r="J123" s="214"/>
      <c r="K123" s="214"/>
      <c r="L123" s="214"/>
      <c r="M123" s="214"/>
      <c r="N123" s="214"/>
      <c r="O123" s="218">
        <f t="shared" si="3"/>
        <v>0</v>
      </c>
    </row>
    <row r="124" spans="1:15" x14ac:dyDescent="0.25">
      <c r="A124" s="386"/>
      <c r="B124" s="386"/>
      <c r="C124" s="152"/>
      <c r="D124" s="186">
        <v>113</v>
      </c>
      <c r="E124" s="182"/>
      <c r="F124" s="183"/>
      <c r="G124" s="214"/>
      <c r="H124" s="216" t="str">
        <f t="shared" si="2"/>
        <v>SE REQUIERE ASIGNAR LA FUENTE DE FINANCIAMIENTO</v>
      </c>
      <c r="I124" s="214"/>
      <c r="J124" s="214"/>
      <c r="K124" s="214"/>
      <c r="L124" s="214"/>
      <c r="M124" s="214"/>
      <c r="N124" s="214"/>
      <c r="O124" s="218">
        <f t="shared" si="3"/>
        <v>0</v>
      </c>
    </row>
    <row r="125" spans="1:15" x14ac:dyDescent="0.25">
      <c r="A125" s="386"/>
      <c r="B125" s="386"/>
      <c r="C125" s="152"/>
      <c r="D125" s="186">
        <v>113</v>
      </c>
      <c r="E125" s="182"/>
      <c r="F125" s="183"/>
      <c r="G125" s="214"/>
      <c r="H125" s="216" t="str">
        <f t="shared" si="2"/>
        <v>SE REQUIERE ASIGNAR LA FUENTE DE FINANCIAMIENTO</v>
      </c>
      <c r="I125" s="214"/>
      <c r="J125" s="214"/>
      <c r="K125" s="214"/>
      <c r="L125" s="214"/>
      <c r="M125" s="214"/>
      <c r="N125" s="214"/>
      <c r="O125" s="218">
        <f t="shared" si="3"/>
        <v>0</v>
      </c>
    </row>
    <row r="126" spans="1:15" x14ac:dyDescent="0.25">
      <c r="A126" s="386"/>
      <c r="B126" s="386"/>
      <c r="C126" s="152"/>
      <c r="D126" s="186">
        <v>113</v>
      </c>
      <c r="E126" s="182"/>
      <c r="F126" s="183"/>
      <c r="G126" s="213"/>
      <c r="H126" s="216" t="str">
        <f t="shared" si="2"/>
        <v>SE REQUIERE ASIGNAR LA FUENTE DE FINANCIAMIENTO</v>
      </c>
      <c r="I126" s="213"/>
      <c r="J126" s="213"/>
      <c r="K126" s="213"/>
      <c r="L126" s="213"/>
      <c r="M126" s="213"/>
      <c r="N126" s="213"/>
      <c r="O126" s="218">
        <f t="shared" si="3"/>
        <v>0</v>
      </c>
    </row>
    <row r="127" spans="1:15" x14ac:dyDescent="0.25">
      <c r="A127" s="386"/>
      <c r="B127" s="386"/>
      <c r="C127" s="152"/>
      <c r="D127" s="186">
        <v>113</v>
      </c>
      <c r="E127" s="182"/>
      <c r="F127" s="183"/>
      <c r="G127" s="214"/>
      <c r="H127" s="216" t="str">
        <f t="shared" si="2"/>
        <v>SE REQUIERE ASIGNAR LA FUENTE DE FINANCIAMIENTO</v>
      </c>
      <c r="I127" s="214"/>
      <c r="J127" s="214"/>
      <c r="K127" s="214"/>
      <c r="L127" s="214"/>
      <c r="M127" s="214"/>
      <c r="N127" s="214"/>
      <c r="O127" s="218">
        <f t="shared" si="3"/>
        <v>0</v>
      </c>
    </row>
    <row r="128" spans="1:15" x14ac:dyDescent="0.25">
      <c r="A128" s="386"/>
      <c r="B128" s="386"/>
      <c r="C128" s="152"/>
      <c r="D128" s="186">
        <v>113</v>
      </c>
      <c r="E128" s="182"/>
      <c r="F128" s="183"/>
      <c r="G128" s="214"/>
      <c r="H128" s="216" t="str">
        <f t="shared" si="2"/>
        <v>SE REQUIERE ASIGNAR LA FUENTE DE FINANCIAMIENTO</v>
      </c>
      <c r="I128" s="214"/>
      <c r="J128" s="214"/>
      <c r="K128" s="214"/>
      <c r="L128" s="214"/>
      <c r="M128" s="214"/>
      <c r="N128" s="214"/>
      <c r="O128" s="218">
        <f t="shared" si="3"/>
        <v>0</v>
      </c>
    </row>
    <row r="129" spans="1:15" x14ac:dyDescent="0.25">
      <c r="A129" s="386"/>
      <c r="B129" s="386"/>
      <c r="C129" s="152"/>
      <c r="D129" s="186">
        <v>113</v>
      </c>
      <c r="E129" s="182"/>
      <c r="F129" s="183"/>
      <c r="G129" s="214"/>
      <c r="H129" s="216" t="str">
        <f t="shared" si="2"/>
        <v>SE REQUIERE ASIGNAR LA FUENTE DE FINANCIAMIENTO</v>
      </c>
      <c r="I129" s="214"/>
      <c r="J129" s="214"/>
      <c r="K129" s="214"/>
      <c r="L129" s="214"/>
      <c r="M129" s="214"/>
      <c r="N129" s="214"/>
      <c r="O129" s="218">
        <f t="shared" si="3"/>
        <v>0</v>
      </c>
    </row>
    <row r="130" spans="1:15" x14ac:dyDescent="0.25">
      <c r="A130" s="386"/>
      <c r="B130" s="386"/>
      <c r="C130" s="152"/>
      <c r="D130" s="186">
        <v>113</v>
      </c>
      <c r="E130" s="182"/>
      <c r="F130" s="183"/>
      <c r="G130" s="214"/>
      <c r="H130" s="216" t="str">
        <f t="shared" si="2"/>
        <v>SE REQUIERE ASIGNAR LA FUENTE DE FINANCIAMIENTO</v>
      </c>
      <c r="I130" s="214"/>
      <c r="J130" s="214"/>
      <c r="K130" s="214"/>
      <c r="L130" s="214"/>
      <c r="M130" s="214"/>
      <c r="N130" s="214"/>
      <c r="O130" s="218">
        <f t="shared" si="3"/>
        <v>0</v>
      </c>
    </row>
    <row r="131" spans="1:15" x14ac:dyDescent="0.25">
      <c r="A131" s="386"/>
      <c r="B131" s="386"/>
      <c r="C131" s="152"/>
      <c r="D131" s="186">
        <v>113</v>
      </c>
      <c r="E131" s="182"/>
      <c r="F131" s="183"/>
      <c r="G131" s="214"/>
      <c r="H131" s="216" t="str">
        <f t="shared" si="2"/>
        <v>SE REQUIERE ASIGNAR LA FUENTE DE FINANCIAMIENTO</v>
      </c>
      <c r="I131" s="214"/>
      <c r="J131" s="214"/>
      <c r="K131" s="214"/>
      <c r="L131" s="214"/>
      <c r="M131" s="214"/>
      <c r="N131" s="214"/>
      <c r="O131" s="218">
        <f t="shared" si="3"/>
        <v>0</v>
      </c>
    </row>
    <row r="132" spans="1:15" x14ac:dyDescent="0.25">
      <c r="A132" s="386"/>
      <c r="B132" s="386"/>
      <c r="C132" s="152"/>
      <c r="D132" s="186">
        <v>113</v>
      </c>
      <c r="E132" s="182"/>
      <c r="F132" s="183"/>
      <c r="G132" s="214"/>
      <c r="H132" s="216" t="str">
        <f t="shared" ref="H132:H195" si="4">IF(E132="","SE REQUIERE ASIGNAR LA FUENTE DE FINANCIAMIENTO",IF(F132="","ES NECESARIO ESTABLECER EL NÚMERO DE PLAZAS",IF(G132="","SE NECESITA ESTABLECER UN MONTO MENSUAL",F132*G132*12)))</f>
        <v>SE REQUIERE ASIGNAR LA FUENTE DE FINANCIAMIENTO</v>
      </c>
      <c r="I132" s="214"/>
      <c r="J132" s="214"/>
      <c r="K132" s="214"/>
      <c r="L132" s="214"/>
      <c r="M132" s="214"/>
      <c r="N132" s="214"/>
      <c r="O132" s="218">
        <f t="shared" ref="O132:O195" si="5">SUM(H132:N132)</f>
        <v>0</v>
      </c>
    </row>
    <row r="133" spans="1:15" x14ac:dyDescent="0.25">
      <c r="A133" s="386"/>
      <c r="B133" s="386"/>
      <c r="C133" s="152"/>
      <c r="D133" s="186">
        <v>113</v>
      </c>
      <c r="E133" s="182"/>
      <c r="F133" s="183"/>
      <c r="G133" s="214"/>
      <c r="H133" s="216" t="str">
        <f t="shared" si="4"/>
        <v>SE REQUIERE ASIGNAR LA FUENTE DE FINANCIAMIENTO</v>
      </c>
      <c r="I133" s="214"/>
      <c r="J133" s="214"/>
      <c r="K133" s="214"/>
      <c r="L133" s="214"/>
      <c r="M133" s="214"/>
      <c r="N133" s="214"/>
      <c r="O133" s="218">
        <f t="shared" si="5"/>
        <v>0</v>
      </c>
    </row>
    <row r="134" spans="1:15" x14ac:dyDescent="0.25">
      <c r="A134" s="386"/>
      <c r="B134" s="386"/>
      <c r="C134" s="152"/>
      <c r="D134" s="186">
        <v>113</v>
      </c>
      <c r="E134" s="182"/>
      <c r="F134" s="183"/>
      <c r="G134" s="214"/>
      <c r="H134" s="216" t="str">
        <f t="shared" si="4"/>
        <v>SE REQUIERE ASIGNAR LA FUENTE DE FINANCIAMIENTO</v>
      </c>
      <c r="I134" s="214"/>
      <c r="J134" s="214"/>
      <c r="K134" s="214"/>
      <c r="L134" s="214"/>
      <c r="M134" s="214"/>
      <c r="N134" s="214"/>
      <c r="O134" s="218">
        <f t="shared" si="5"/>
        <v>0</v>
      </c>
    </row>
    <row r="135" spans="1:15" x14ac:dyDescent="0.25">
      <c r="A135" s="386"/>
      <c r="B135" s="386"/>
      <c r="C135" s="152"/>
      <c r="D135" s="186">
        <v>113</v>
      </c>
      <c r="E135" s="182"/>
      <c r="F135" s="183"/>
      <c r="G135" s="214"/>
      <c r="H135" s="216" t="str">
        <f t="shared" si="4"/>
        <v>SE REQUIERE ASIGNAR LA FUENTE DE FINANCIAMIENTO</v>
      </c>
      <c r="I135" s="214"/>
      <c r="J135" s="214"/>
      <c r="K135" s="214"/>
      <c r="L135" s="214"/>
      <c r="M135" s="214"/>
      <c r="N135" s="214"/>
      <c r="O135" s="218">
        <f t="shared" si="5"/>
        <v>0</v>
      </c>
    </row>
    <row r="136" spans="1:15" x14ac:dyDescent="0.25">
      <c r="A136" s="386"/>
      <c r="B136" s="386"/>
      <c r="C136" s="152"/>
      <c r="D136" s="186">
        <v>113</v>
      </c>
      <c r="E136" s="182"/>
      <c r="F136" s="183"/>
      <c r="G136" s="213"/>
      <c r="H136" s="216" t="str">
        <f t="shared" si="4"/>
        <v>SE REQUIERE ASIGNAR LA FUENTE DE FINANCIAMIENTO</v>
      </c>
      <c r="I136" s="213"/>
      <c r="J136" s="213"/>
      <c r="K136" s="213"/>
      <c r="L136" s="213"/>
      <c r="M136" s="213"/>
      <c r="N136" s="213"/>
      <c r="O136" s="218">
        <f t="shared" si="5"/>
        <v>0</v>
      </c>
    </row>
    <row r="137" spans="1:15" x14ac:dyDescent="0.25">
      <c r="A137" s="386"/>
      <c r="B137" s="386"/>
      <c r="C137" s="152"/>
      <c r="D137" s="186">
        <v>113</v>
      </c>
      <c r="E137" s="182"/>
      <c r="F137" s="183"/>
      <c r="G137" s="214"/>
      <c r="H137" s="216" t="str">
        <f t="shared" si="4"/>
        <v>SE REQUIERE ASIGNAR LA FUENTE DE FINANCIAMIENTO</v>
      </c>
      <c r="I137" s="214"/>
      <c r="J137" s="214"/>
      <c r="K137" s="214"/>
      <c r="L137" s="214"/>
      <c r="M137" s="214"/>
      <c r="N137" s="214"/>
      <c r="O137" s="218">
        <f t="shared" si="5"/>
        <v>0</v>
      </c>
    </row>
    <row r="138" spans="1:15" x14ac:dyDescent="0.25">
      <c r="A138" s="386"/>
      <c r="B138" s="386"/>
      <c r="C138" s="152"/>
      <c r="D138" s="186">
        <v>113</v>
      </c>
      <c r="E138" s="182"/>
      <c r="F138" s="183"/>
      <c r="G138" s="214"/>
      <c r="H138" s="216" t="str">
        <f t="shared" si="4"/>
        <v>SE REQUIERE ASIGNAR LA FUENTE DE FINANCIAMIENTO</v>
      </c>
      <c r="I138" s="214"/>
      <c r="J138" s="214"/>
      <c r="K138" s="214"/>
      <c r="L138" s="214"/>
      <c r="M138" s="214"/>
      <c r="N138" s="214"/>
      <c r="O138" s="218">
        <f t="shared" si="5"/>
        <v>0</v>
      </c>
    </row>
    <row r="139" spans="1:15" x14ac:dyDescent="0.25">
      <c r="A139" s="386"/>
      <c r="B139" s="386"/>
      <c r="C139" s="152"/>
      <c r="D139" s="186">
        <v>113</v>
      </c>
      <c r="E139" s="182"/>
      <c r="F139" s="183"/>
      <c r="G139" s="214"/>
      <c r="H139" s="216" t="str">
        <f t="shared" si="4"/>
        <v>SE REQUIERE ASIGNAR LA FUENTE DE FINANCIAMIENTO</v>
      </c>
      <c r="I139" s="214"/>
      <c r="J139" s="214"/>
      <c r="K139" s="214"/>
      <c r="L139" s="214"/>
      <c r="M139" s="214"/>
      <c r="N139" s="214"/>
      <c r="O139" s="218">
        <f t="shared" si="5"/>
        <v>0</v>
      </c>
    </row>
    <row r="140" spans="1:15" x14ac:dyDescent="0.25">
      <c r="A140" s="386"/>
      <c r="B140" s="386"/>
      <c r="C140" s="152"/>
      <c r="D140" s="186">
        <v>113</v>
      </c>
      <c r="E140" s="182"/>
      <c r="F140" s="183"/>
      <c r="G140" s="214"/>
      <c r="H140" s="216" t="str">
        <f t="shared" si="4"/>
        <v>SE REQUIERE ASIGNAR LA FUENTE DE FINANCIAMIENTO</v>
      </c>
      <c r="I140" s="214"/>
      <c r="J140" s="214"/>
      <c r="K140" s="214"/>
      <c r="L140" s="214"/>
      <c r="M140" s="214"/>
      <c r="N140" s="214"/>
      <c r="O140" s="218">
        <f t="shared" si="5"/>
        <v>0</v>
      </c>
    </row>
    <row r="141" spans="1:15" x14ac:dyDescent="0.25">
      <c r="A141" s="386"/>
      <c r="B141" s="386"/>
      <c r="C141" s="152"/>
      <c r="D141" s="186">
        <v>113</v>
      </c>
      <c r="E141" s="182"/>
      <c r="F141" s="183"/>
      <c r="G141" s="214"/>
      <c r="H141" s="216" t="str">
        <f t="shared" si="4"/>
        <v>SE REQUIERE ASIGNAR LA FUENTE DE FINANCIAMIENTO</v>
      </c>
      <c r="I141" s="214"/>
      <c r="J141" s="214"/>
      <c r="K141" s="214"/>
      <c r="L141" s="214"/>
      <c r="M141" s="214"/>
      <c r="N141" s="214"/>
      <c r="O141" s="218">
        <f t="shared" si="5"/>
        <v>0</v>
      </c>
    </row>
    <row r="142" spans="1:15" x14ac:dyDescent="0.25">
      <c r="A142" s="386"/>
      <c r="B142" s="386"/>
      <c r="C142" s="152"/>
      <c r="D142" s="186">
        <v>113</v>
      </c>
      <c r="E142" s="182"/>
      <c r="F142" s="183"/>
      <c r="G142" s="214"/>
      <c r="H142" s="216" t="str">
        <f t="shared" si="4"/>
        <v>SE REQUIERE ASIGNAR LA FUENTE DE FINANCIAMIENTO</v>
      </c>
      <c r="I142" s="214"/>
      <c r="J142" s="214"/>
      <c r="K142" s="214"/>
      <c r="L142" s="214"/>
      <c r="M142" s="214"/>
      <c r="N142" s="214"/>
      <c r="O142" s="218">
        <f t="shared" si="5"/>
        <v>0</v>
      </c>
    </row>
    <row r="143" spans="1:15" x14ac:dyDescent="0.25">
      <c r="A143" s="386"/>
      <c r="B143" s="386"/>
      <c r="C143" s="152"/>
      <c r="D143" s="186">
        <v>113</v>
      </c>
      <c r="E143" s="182"/>
      <c r="F143" s="183"/>
      <c r="G143" s="214"/>
      <c r="H143" s="216" t="str">
        <f t="shared" si="4"/>
        <v>SE REQUIERE ASIGNAR LA FUENTE DE FINANCIAMIENTO</v>
      </c>
      <c r="I143" s="214"/>
      <c r="J143" s="214"/>
      <c r="K143" s="214"/>
      <c r="L143" s="214"/>
      <c r="M143" s="214"/>
      <c r="N143" s="214"/>
      <c r="O143" s="218">
        <f t="shared" si="5"/>
        <v>0</v>
      </c>
    </row>
    <row r="144" spans="1:15" x14ac:dyDescent="0.25">
      <c r="A144" s="386"/>
      <c r="B144" s="386"/>
      <c r="C144" s="152"/>
      <c r="D144" s="186">
        <v>113</v>
      </c>
      <c r="E144" s="182"/>
      <c r="F144" s="183"/>
      <c r="G144" s="214"/>
      <c r="H144" s="216" t="str">
        <f t="shared" si="4"/>
        <v>SE REQUIERE ASIGNAR LA FUENTE DE FINANCIAMIENTO</v>
      </c>
      <c r="I144" s="214"/>
      <c r="J144" s="214"/>
      <c r="K144" s="214"/>
      <c r="L144" s="214"/>
      <c r="M144" s="214"/>
      <c r="N144" s="214"/>
      <c r="O144" s="218">
        <f t="shared" si="5"/>
        <v>0</v>
      </c>
    </row>
    <row r="145" spans="1:15" x14ac:dyDescent="0.25">
      <c r="A145" s="386"/>
      <c r="B145" s="386"/>
      <c r="C145" s="152"/>
      <c r="D145" s="186">
        <v>113</v>
      </c>
      <c r="E145" s="182"/>
      <c r="F145" s="183"/>
      <c r="G145" s="214"/>
      <c r="H145" s="216" t="str">
        <f t="shared" si="4"/>
        <v>SE REQUIERE ASIGNAR LA FUENTE DE FINANCIAMIENTO</v>
      </c>
      <c r="I145" s="214"/>
      <c r="J145" s="214"/>
      <c r="K145" s="214"/>
      <c r="L145" s="214"/>
      <c r="M145" s="214"/>
      <c r="N145" s="214"/>
      <c r="O145" s="218">
        <f t="shared" si="5"/>
        <v>0</v>
      </c>
    </row>
    <row r="146" spans="1:15" x14ac:dyDescent="0.25">
      <c r="A146" s="386"/>
      <c r="B146" s="386"/>
      <c r="C146" s="152"/>
      <c r="D146" s="186">
        <v>113</v>
      </c>
      <c r="E146" s="182"/>
      <c r="F146" s="183"/>
      <c r="G146" s="213"/>
      <c r="H146" s="216" t="str">
        <f t="shared" si="4"/>
        <v>SE REQUIERE ASIGNAR LA FUENTE DE FINANCIAMIENTO</v>
      </c>
      <c r="I146" s="213"/>
      <c r="J146" s="213"/>
      <c r="K146" s="213"/>
      <c r="L146" s="213"/>
      <c r="M146" s="213"/>
      <c r="N146" s="213"/>
      <c r="O146" s="218">
        <f t="shared" si="5"/>
        <v>0</v>
      </c>
    </row>
    <row r="147" spans="1:15" x14ac:dyDescent="0.25">
      <c r="A147" s="386"/>
      <c r="B147" s="386"/>
      <c r="C147" s="152"/>
      <c r="D147" s="186">
        <v>113</v>
      </c>
      <c r="E147" s="182"/>
      <c r="F147" s="183"/>
      <c r="G147" s="214"/>
      <c r="H147" s="216" t="str">
        <f t="shared" si="4"/>
        <v>SE REQUIERE ASIGNAR LA FUENTE DE FINANCIAMIENTO</v>
      </c>
      <c r="I147" s="214"/>
      <c r="J147" s="214"/>
      <c r="K147" s="214"/>
      <c r="L147" s="214"/>
      <c r="M147" s="214"/>
      <c r="N147" s="214"/>
      <c r="O147" s="218">
        <f t="shared" si="5"/>
        <v>0</v>
      </c>
    </row>
    <row r="148" spans="1:15" x14ac:dyDescent="0.25">
      <c r="A148" s="386"/>
      <c r="B148" s="386"/>
      <c r="C148" s="152"/>
      <c r="D148" s="186">
        <v>113</v>
      </c>
      <c r="E148" s="182"/>
      <c r="F148" s="183"/>
      <c r="G148" s="214"/>
      <c r="H148" s="216" t="str">
        <f t="shared" si="4"/>
        <v>SE REQUIERE ASIGNAR LA FUENTE DE FINANCIAMIENTO</v>
      </c>
      <c r="I148" s="214"/>
      <c r="J148" s="214"/>
      <c r="K148" s="214"/>
      <c r="L148" s="214"/>
      <c r="M148" s="214"/>
      <c r="N148" s="214"/>
      <c r="O148" s="218">
        <f t="shared" si="5"/>
        <v>0</v>
      </c>
    </row>
    <row r="149" spans="1:15" x14ac:dyDescent="0.25">
      <c r="A149" s="386"/>
      <c r="B149" s="386"/>
      <c r="C149" s="152"/>
      <c r="D149" s="186">
        <v>113</v>
      </c>
      <c r="E149" s="182"/>
      <c r="F149" s="183"/>
      <c r="G149" s="214"/>
      <c r="H149" s="216" t="str">
        <f t="shared" si="4"/>
        <v>SE REQUIERE ASIGNAR LA FUENTE DE FINANCIAMIENTO</v>
      </c>
      <c r="I149" s="214"/>
      <c r="J149" s="214"/>
      <c r="K149" s="214"/>
      <c r="L149" s="214"/>
      <c r="M149" s="214"/>
      <c r="N149" s="214"/>
      <c r="O149" s="218">
        <f t="shared" si="5"/>
        <v>0</v>
      </c>
    </row>
    <row r="150" spans="1:15" x14ac:dyDescent="0.25">
      <c r="A150" s="386"/>
      <c r="B150" s="386"/>
      <c r="C150" s="152"/>
      <c r="D150" s="186">
        <v>113</v>
      </c>
      <c r="E150" s="182"/>
      <c r="F150" s="183"/>
      <c r="G150" s="214"/>
      <c r="H150" s="216" t="str">
        <f t="shared" si="4"/>
        <v>SE REQUIERE ASIGNAR LA FUENTE DE FINANCIAMIENTO</v>
      </c>
      <c r="I150" s="214"/>
      <c r="J150" s="214"/>
      <c r="K150" s="214"/>
      <c r="L150" s="214"/>
      <c r="M150" s="214"/>
      <c r="N150" s="214"/>
      <c r="O150" s="218">
        <f t="shared" si="5"/>
        <v>0</v>
      </c>
    </row>
    <row r="151" spans="1:15" x14ac:dyDescent="0.25">
      <c r="A151" s="386"/>
      <c r="B151" s="386"/>
      <c r="C151" s="152"/>
      <c r="D151" s="186">
        <v>113</v>
      </c>
      <c r="E151" s="182"/>
      <c r="F151" s="183"/>
      <c r="G151" s="214"/>
      <c r="H151" s="216" t="str">
        <f t="shared" si="4"/>
        <v>SE REQUIERE ASIGNAR LA FUENTE DE FINANCIAMIENTO</v>
      </c>
      <c r="I151" s="214"/>
      <c r="J151" s="214"/>
      <c r="K151" s="214"/>
      <c r="L151" s="214"/>
      <c r="M151" s="214"/>
      <c r="N151" s="214"/>
      <c r="O151" s="218">
        <f t="shared" si="5"/>
        <v>0</v>
      </c>
    </row>
    <row r="152" spans="1:15" x14ac:dyDescent="0.25">
      <c r="A152" s="386"/>
      <c r="B152" s="386"/>
      <c r="C152" s="152"/>
      <c r="D152" s="186">
        <v>113</v>
      </c>
      <c r="E152" s="182"/>
      <c r="F152" s="183"/>
      <c r="G152" s="214"/>
      <c r="H152" s="216" t="str">
        <f t="shared" si="4"/>
        <v>SE REQUIERE ASIGNAR LA FUENTE DE FINANCIAMIENTO</v>
      </c>
      <c r="I152" s="214"/>
      <c r="J152" s="214"/>
      <c r="K152" s="214"/>
      <c r="L152" s="214"/>
      <c r="M152" s="214"/>
      <c r="N152" s="214"/>
      <c r="O152" s="218">
        <f t="shared" si="5"/>
        <v>0</v>
      </c>
    </row>
    <row r="153" spans="1:15" x14ac:dyDescent="0.25">
      <c r="A153" s="386"/>
      <c r="B153" s="386"/>
      <c r="C153" s="152"/>
      <c r="D153" s="186">
        <v>113</v>
      </c>
      <c r="E153" s="182"/>
      <c r="F153" s="183"/>
      <c r="G153" s="214"/>
      <c r="H153" s="216" t="str">
        <f t="shared" si="4"/>
        <v>SE REQUIERE ASIGNAR LA FUENTE DE FINANCIAMIENTO</v>
      </c>
      <c r="I153" s="214"/>
      <c r="J153" s="214"/>
      <c r="K153" s="214"/>
      <c r="L153" s="214"/>
      <c r="M153" s="214"/>
      <c r="N153" s="214"/>
      <c r="O153" s="218">
        <f t="shared" si="5"/>
        <v>0</v>
      </c>
    </row>
    <row r="154" spans="1:15" x14ac:dyDescent="0.25">
      <c r="A154" s="386"/>
      <c r="B154" s="386"/>
      <c r="C154" s="152"/>
      <c r="D154" s="186">
        <v>113</v>
      </c>
      <c r="E154" s="182"/>
      <c r="F154" s="183"/>
      <c r="G154" s="214"/>
      <c r="H154" s="216" t="str">
        <f t="shared" si="4"/>
        <v>SE REQUIERE ASIGNAR LA FUENTE DE FINANCIAMIENTO</v>
      </c>
      <c r="I154" s="214"/>
      <c r="J154" s="214"/>
      <c r="K154" s="214"/>
      <c r="L154" s="214"/>
      <c r="M154" s="214"/>
      <c r="N154" s="214"/>
      <c r="O154" s="218">
        <f t="shared" si="5"/>
        <v>0</v>
      </c>
    </row>
    <row r="155" spans="1:15" x14ac:dyDescent="0.25">
      <c r="A155" s="386"/>
      <c r="B155" s="386"/>
      <c r="C155" s="152"/>
      <c r="D155" s="186">
        <v>113</v>
      </c>
      <c r="E155" s="182"/>
      <c r="F155" s="183"/>
      <c r="G155" s="214"/>
      <c r="H155" s="216" t="str">
        <f t="shared" si="4"/>
        <v>SE REQUIERE ASIGNAR LA FUENTE DE FINANCIAMIENTO</v>
      </c>
      <c r="I155" s="214"/>
      <c r="J155" s="214"/>
      <c r="K155" s="214"/>
      <c r="L155" s="214"/>
      <c r="M155" s="214"/>
      <c r="N155" s="214"/>
      <c r="O155" s="218">
        <f t="shared" si="5"/>
        <v>0</v>
      </c>
    </row>
    <row r="156" spans="1:15" x14ac:dyDescent="0.25">
      <c r="A156" s="386"/>
      <c r="B156" s="386"/>
      <c r="C156" s="152"/>
      <c r="D156" s="186">
        <v>113</v>
      </c>
      <c r="E156" s="182"/>
      <c r="F156" s="183"/>
      <c r="G156" s="213"/>
      <c r="H156" s="216" t="str">
        <f t="shared" si="4"/>
        <v>SE REQUIERE ASIGNAR LA FUENTE DE FINANCIAMIENTO</v>
      </c>
      <c r="I156" s="213"/>
      <c r="J156" s="213"/>
      <c r="K156" s="213"/>
      <c r="L156" s="213"/>
      <c r="M156" s="213"/>
      <c r="N156" s="213"/>
      <c r="O156" s="218">
        <f t="shared" si="5"/>
        <v>0</v>
      </c>
    </row>
    <row r="157" spans="1:15" x14ac:dyDescent="0.25">
      <c r="A157" s="386"/>
      <c r="B157" s="386"/>
      <c r="C157" s="152"/>
      <c r="D157" s="186">
        <v>113</v>
      </c>
      <c r="E157" s="182"/>
      <c r="F157" s="183"/>
      <c r="G157" s="214"/>
      <c r="H157" s="216" t="str">
        <f t="shared" si="4"/>
        <v>SE REQUIERE ASIGNAR LA FUENTE DE FINANCIAMIENTO</v>
      </c>
      <c r="I157" s="214"/>
      <c r="J157" s="214"/>
      <c r="K157" s="214"/>
      <c r="L157" s="214"/>
      <c r="M157" s="214"/>
      <c r="N157" s="214"/>
      <c r="O157" s="218">
        <f t="shared" si="5"/>
        <v>0</v>
      </c>
    </row>
    <row r="158" spans="1:15" x14ac:dyDescent="0.25">
      <c r="A158" s="386"/>
      <c r="B158" s="386"/>
      <c r="C158" s="152"/>
      <c r="D158" s="186">
        <v>113</v>
      </c>
      <c r="E158" s="182"/>
      <c r="F158" s="183"/>
      <c r="G158" s="214"/>
      <c r="H158" s="216" t="str">
        <f t="shared" si="4"/>
        <v>SE REQUIERE ASIGNAR LA FUENTE DE FINANCIAMIENTO</v>
      </c>
      <c r="I158" s="214"/>
      <c r="J158" s="214"/>
      <c r="K158" s="214"/>
      <c r="L158" s="214"/>
      <c r="M158" s="214"/>
      <c r="N158" s="214"/>
      <c r="O158" s="218">
        <f t="shared" si="5"/>
        <v>0</v>
      </c>
    </row>
    <row r="159" spans="1:15" x14ac:dyDescent="0.25">
      <c r="A159" s="386"/>
      <c r="B159" s="386"/>
      <c r="C159" s="152"/>
      <c r="D159" s="186">
        <v>113</v>
      </c>
      <c r="E159" s="182"/>
      <c r="F159" s="183"/>
      <c r="G159" s="214"/>
      <c r="H159" s="216" t="str">
        <f t="shared" si="4"/>
        <v>SE REQUIERE ASIGNAR LA FUENTE DE FINANCIAMIENTO</v>
      </c>
      <c r="I159" s="214"/>
      <c r="J159" s="214"/>
      <c r="K159" s="214"/>
      <c r="L159" s="214"/>
      <c r="M159" s="214"/>
      <c r="N159" s="214"/>
      <c r="O159" s="218">
        <f t="shared" si="5"/>
        <v>0</v>
      </c>
    </row>
    <row r="160" spans="1:15" x14ac:dyDescent="0.25">
      <c r="A160" s="386"/>
      <c r="B160" s="386"/>
      <c r="C160" s="152"/>
      <c r="D160" s="186">
        <v>113</v>
      </c>
      <c r="E160" s="182"/>
      <c r="F160" s="183"/>
      <c r="G160" s="214"/>
      <c r="H160" s="216" t="str">
        <f t="shared" si="4"/>
        <v>SE REQUIERE ASIGNAR LA FUENTE DE FINANCIAMIENTO</v>
      </c>
      <c r="I160" s="214"/>
      <c r="J160" s="214"/>
      <c r="K160" s="214"/>
      <c r="L160" s="214"/>
      <c r="M160" s="214"/>
      <c r="N160" s="214"/>
      <c r="O160" s="218">
        <f t="shared" si="5"/>
        <v>0</v>
      </c>
    </row>
    <row r="161" spans="1:15" x14ac:dyDescent="0.25">
      <c r="A161" s="386"/>
      <c r="B161" s="386"/>
      <c r="C161" s="152"/>
      <c r="D161" s="186">
        <v>113</v>
      </c>
      <c r="E161" s="182"/>
      <c r="F161" s="183"/>
      <c r="G161" s="214"/>
      <c r="H161" s="216" t="str">
        <f t="shared" si="4"/>
        <v>SE REQUIERE ASIGNAR LA FUENTE DE FINANCIAMIENTO</v>
      </c>
      <c r="I161" s="214"/>
      <c r="J161" s="214"/>
      <c r="K161" s="214"/>
      <c r="L161" s="214"/>
      <c r="M161" s="214"/>
      <c r="N161" s="214"/>
      <c r="O161" s="218">
        <f t="shared" si="5"/>
        <v>0</v>
      </c>
    </row>
    <row r="162" spans="1:15" x14ac:dyDescent="0.25">
      <c r="A162" s="386"/>
      <c r="B162" s="386"/>
      <c r="C162" s="152"/>
      <c r="D162" s="186">
        <v>113</v>
      </c>
      <c r="E162" s="182"/>
      <c r="F162" s="183"/>
      <c r="G162" s="214"/>
      <c r="H162" s="216" t="str">
        <f t="shared" si="4"/>
        <v>SE REQUIERE ASIGNAR LA FUENTE DE FINANCIAMIENTO</v>
      </c>
      <c r="I162" s="214"/>
      <c r="J162" s="214"/>
      <c r="K162" s="214"/>
      <c r="L162" s="214"/>
      <c r="M162" s="214"/>
      <c r="N162" s="214"/>
      <c r="O162" s="218">
        <f t="shared" si="5"/>
        <v>0</v>
      </c>
    </row>
    <row r="163" spans="1:15" x14ac:dyDescent="0.25">
      <c r="A163" s="386"/>
      <c r="B163" s="386"/>
      <c r="C163" s="152"/>
      <c r="D163" s="186">
        <v>113</v>
      </c>
      <c r="E163" s="182"/>
      <c r="F163" s="183"/>
      <c r="G163" s="214"/>
      <c r="H163" s="216" t="str">
        <f t="shared" si="4"/>
        <v>SE REQUIERE ASIGNAR LA FUENTE DE FINANCIAMIENTO</v>
      </c>
      <c r="I163" s="214"/>
      <c r="J163" s="214"/>
      <c r="K163" s="214"/>
      <c r="L163" s="214"/>
      <c r="M163" s="214"/>
      <c r="N163" s="214"/>
      <c r="O163" s="218">
        <f t="shared" si="5"/>
        <v>0</v>
      </c>
    </row>
    <row r="164" spans="1:15" x14ac:dyDescent="0.25">
      <c r="A164" s="386"/>
      <c r="B164" s="386"/>
      <c r="C164" s="152"/>
      <c r="D164" s="186">
        <v>113</v>
      </c>
      <c r="E164" s="182"/>
      <c r="F164" s="183"/>
      <c r="G164" s="213"/>
      <c r="H164" s="216" t="str">
        <f t="shared" si="4"/>
        <v>SE REQUIERE ASIGNAR LA FUENTE DE FINANCIAMIENTO</v>
      </c>
      <c r="I164" s="213"/>
      <c r="J164" s="213"/>
      <c r="K164" s="213"/>
      <c r="L164" s="213"/>
      <c r="M164" s="213"/>
      <c r="N164" s="213"/>
      <c r="O164" s="218">
        <f t="shared" si="5"/>
        <v>0</v>
      </c>
    </row>
    <row r="165" spans="1:15" x14ac:dyDescent="0.25">
      <c r="A165" s="386"/>
      <c r="B165" s="386"/>
      <c r="C165" s="152"/>
      <c r="D165" s="186">
        <v>113</v>
      </c>
      <c r="E165" s="182"/>
      <c r="F165" s="183"/>
      <c r="G165" s="214"/>
      <c r="H165" s="216" t="str">
        <f t="shared" si="4"/>
        <v>SE REQUIERE ASIGNAR LA FUENTE DE FINANCIAMIENTO</v>
      </c>
      <c r="I165" s="214"/>
      <c r="J165" s="214"/>
      <c r="K165" s="214"/>
      <c r="L165" s="214"/>
      <c r="M165" s="214"/>
      <c r="N165" s="214"/>
      <c r="O165" s="218">
        <f t="shared" si="5"/>
        <v>0</v>
      </c>
    </row>
    <row r="166" spans="1:15" x14ac:dyDescent="0.25">
      <c r="A166" s="386"/>
      <c r="B166" s="386"/>
      <c r="C166" s="152"/>
      <c r="D166" s="186">
        <v>113</v>
      </c>
      <c r="E166" s="182"/>
      <c r="F166" s="183"/>
      <c r="G166" s="214"/>
      <c r="H166" s="216" t="str">
        <f t="shared" si="4"/>
        <v>SE REQUIERE ASIGNAR LA FUENTE DE FINANCIAMIENTO</v>
      </c>
      <c r="I166" s="214"/>
      <c r="J166" s="214"/>
      <c r="K166" s="214"/>
      <c r="L166" s="214"/>
      <c r="M166" s="214"/>
      <c r="N166" s="214"/>
      <c r="O166" s="218">
        <f t="shared" si="5"/>
        <v>0</v>
      </c>
    </row>
    <row r="167" spans="1:15" x14ac:dyDescent="0.25">
      <c r="A167" s="386"/>
      <c r="B167" s="386"/>
      <c r="C167" s="152"/>
      <c r="D167" s="186">
        <v>113</v>
      </c>
      <c r="E167" s="182"/>
      <c r="F167" s="183"/>
      <c r="G167" s="214"/>
      <c r="H167" s="216" t="str">
        <f t="shared" si="4"/>
        <v>SE REQUIERE ASIGNAR LA FUENTE DE FINANCIAMIENTO</v>
      </c>
      <c r="I167" s="214"/>
      <c r="J167" s="214"/>
      <c r="K167" s="214"/>
      <c r="L167" s="214"/>
      <c r="M167" s="214"/>
      <c r="N167" s="214"/>
      <c r="O167" s="218">
        <f t="shared" si="5"/>
        <v>0</v>
      </c>
    </row>
    <row r="168" spans="1:15" x14ac:dyDescent="0.25">
      <c r="A168" s="386"/>
      <c r="B168" s="386"/>
      <c r="C168" s="152"/>
      <c r="D168" s="186">
        <v>113</v>
      </c>
      <c r="E168" s="182"/>
      <c r="F168" s="183"/>
      <c r="G168" s="214"/>
      <c r="H168" s="216" t="str">
        <f t="shared" si="4"/>
        <v>SE REQUIERE ASIGNAR LA FUENTE DE FINANCIAMIENTO</v>
      </c>
      <c r="I168" s="214"/>
      <c r="J168" s="214"/>
      <c r="K168" s="214"/>
      <c r="L168" s="214"/>
      <c r="M168" s="214"/>
      <c r="N168" s="214"/>
      <c r="O168" s="218">
        <f t="shared" si="5"/>
        <v>0</v>
      </c>
    </row>
    <row r="169" spans="1:15" x14ac:dyDescent="0.25">
      <c r="A169" s="386"/>
      <c r="B169" s="386"/>
      <c r="C169" s="152"/>
      <c r="D169" s="186">
        <v>113</v>
      </c>
      <c r="E169" s="182"/>
      <c r="F169" s="183"/>
      <c r="G169" s="214"/>
      <c r="H169" s="216" t="str">
        <f t="shared" si="4"/>
        <v>SE REQUIERE ASIGNAR LA FUENTE DE FINANCIAMIENTO</v>
      </c>
      <c r="I169" s="214"/>
      <c r="J169" s="214"/>
      <c r="K169" s="214"/>
      <c r="L169" s="214"/>
      <c r="M169" s="214"/>
      <c r="N169" s="214"/>
      <c r="O169" s="218">
        <f t="shared" si="5"/>
        <v>0</v>
      </c>
    </row>
    <row r="170" spans="1:15" x14ac:dyDescent="0.25">
      <c r="A170" s="386"/>
      <c r="B170" s="386"/>
      <c r="C170" s="152"/>
      <c r="D170" s="186">
        <v>113</v>
      </c>
      <c r="E170" s="182"/>
      <c r="F170" s="183"/>
      <c r="G170" s="214"/>
      <c r="H170" s="216" t="str">
        <f t="shared" si="4"/>
        <v>SE REQUIERE ASIGNAR LA FUENTE DE FINANCIAMIENTO</v>
      </c>
      <c r="I170" s="214"/>
      <c r="J170" s="214"/>
      <c r="K170" s="214"/>
      <c r="L170" s="214"/>
      <c r="M170" s="214"/>
      <c r="N170" s="214"/>
      <c r="O170" s="218">
        <f t="shared" si="5"/>
        <v>0</v>
      </c>
    </row>
    <row r="171" spans="1:15" x14ac:dyDescent="0.25">
      <c r="A171" s="386"/>
      <c r="B171" s="386"/>
      <c r="C171" s="152"/>
      <c r="D171" s="186">
        <v>113</v>
      </c>
      <c r="E171" s="182"/>
      <c r="F171" s="183"/>
      <c r="G171" s="214"/>
      <c r="H171" s="216" t="str">
        <f t="shared" si="4"/>
        <v>SE REQUIERE ASIGNAR LA FUENTE DE FINANCIAMIENTO</v>
      </c>
      <c r="I171" s="214"/>
      <c r="J171" s="214"/>
      <c r="K171" s="214"/>
      <c r="L171" s="214"/>
      <c r="M171" s="214"/>
      <c r="N171" s="214"/>
      <c r="O171" s="218">
        <f t="shared" si="5"/>
        <v>0</v>
      </c>
    </row>
    <row r="172" spans="1:15" x14ac:dyDescent="0.25">
      <c r="A172" s="386"/>
      <c r="B172" s="386"/>
      <c r="C172" s="152"/>
      <c r="D172" s="186">
        <v>113</v>
      </c>
      <c r="E172" s="182"/>
      <c r="F172" s="183"/>
      <c r="G172" s="214"/>
      <c r="H172" s="216" t="str">
        <f t="shared" si="4"/>
        <v>SE REQUIERE ASIGNAR LA FUENTE DE FINANCIAMIENTO</v>
      </c>
      <c r="I172" s="214"/>
      <c r="J172" s="214"/>
      <c r="K172" s="214"/>
      <c r="L172" s="214"/>
      <c r="M172" s="214"/>
      <c r="N172" s="214"/>
      <c r="O172" s="218">
        <f t="shared" si="5"/>
        <v>0</v>
      </c>
    </row>
    <row r="173" spans="1:15" x14ac:dyDescent="0.25">
      <c r="A173" s="386"/>
      <c r="B173" s="386"/>
      <c r="C173" s="152"/>
      <c r="D173" s="186">
        <v>113</v>
      </c>
      <c r="E173" s="182"/>
      <c r="F173" s="183"/>
      <c r="G173" s="214"/>
      <c r="H173" s="216" t="str">
        <f t="shared" si="4"/>
        <v>SE REQUIERE ASIGNAR LA FUENTE DE FINANCIAMIENTO</v>
      </c>
      <c r="I173" s="214"/>
      <c r="J173" s="214"/>
      <c r="K173" s="214"/>
      <c r="L173" s="214"/>
      <c r="M173" s="214"/>
      <c r="N173" s="214"/>
      <c r="O173" s="218">
        <f t="shared" si="5"/>
        <v>0</v>
      </c>
    </row>
    <row r="174" spans="1:15" x14ac:dyDescent="0.25">
      <c r="A174" s="386"/>
      <c r="B174" s="386"/>
      <c r="C174" s="152"/>
      <c r="D174" s="186">
        <v>113</v>
      </c>
      <c r="E174" s="182"/>
      <c r="F174" s="183"/>
      <c r="G174" s="213"/>
      <c r="H174" s="216" t="str">
        <f t="shared" si="4"/>
        <v>SE REQUIERE ASIGNAR LA FUENTE DE FINANCIAMIENTO</v>
      </c>
      <c r="I174" s="213"/>
      <c r="J174" s="213"/>
      <c r="K174" s="213"/>
      <c r="L174" s="213"/>
      <c r="M174" s="213"/>
      <c r="N174" s="213"/>
      <c r="O174" s="218">
        <f t="shared" si="5"/>
        <v>0</v>
      </c>
    </row>
    <row r="175" spans="1:15" x14ac:dyDescent="0.25">
      <c r="A175" s="386"/>
      <c r="B175" s="386"/>
      <c r="C175" s="152"/>
      <c r="D175" s="186">
        <v>113</v>
      </c>
      <c r="E175" s="182"/>
      <c r="F175" s="183"/>
      <c r="G175" s="214"/>
      <c r="H175" s="216" t="str">
        <f t="shared" si="4"/>
        <v>SE REQUIERE ASIGNAR LA FUENTE DE FINANCIAMIENTO</v>
      </c>
      <c r="I175" s="214"/>
      <c r="J175" s="214"/>
      <c r="K175" s="214"/>
      <c r="L175" s="214"/>
      <c r="M175" s="214"/>
      <c r="N175" s="214"/>
      <c r="O175" s="218">
        <f t="shared" si="5"/>
        <v>0</v>
      </c>
    </row>
    <row r="176" spans="1:15" x14ac:dyDescent="0.25">
      <c r="A176" s="386"/>
      <c r="B176" s="386"/>
      <c r="C176" s="152"/>
      <c r="D176" s="186">
        <v>113</v>
      </c>
      <c r="E176" s="182"/>
      <c r="F176" s="183"/>
      <c r="G176" s="214"/>
      <c r="H176" s="216" t="str">
        <f t="shared" si="4"/>
        <v>SE REQUIERE ASIGNAR LA FUENTE DE FINANCIAMIENTO</v>
      </c>
      <c r="I176" s="214"/>
      <c r="J176" s="214"/>
      <c r="K176" s="214"/>
      <c r="L176" s="214"/>
      <c r="M176" s="214"/>
      <c r="N176" s="214"/>
      <c r="O176" s="218">
        <f t="shared" si="5"/>
        <v>0</v>
      </c>
    </row>
    <row r="177" spans="1:15" x14ac:dyDescent="0.25">
      <c r="A177" s="386"/>
      <c r="B177" s="386"/>
      <c r="C177" s="152"/>
      <c r="D177" s="186">
        <v>113</v>
      </c>
      <c r="E177" s="182"/>
      <c r="F177" s="183"/>
      <c r="G177" s="214"/>
      <c r="H177" s="216" t="str">
        <f t="shared" si="4"/>
        <v>SE REQUIERE ASIGNAR LA FUENTE DE FINANCIAMIENTO</v>
      </c>
      <c r="I177" s="214"/>
      <c r="J177" s="214"/>
      <c r="K177" s="214"/>
      <c r="L177" s="214"/>
      <c r="M177" s="214"/>
      <c r="N177" s="214"/>
      <c r="O177" s="218">
        <f t="shared" si="5"/>
        <v>0</v>
      </c>
    </row>
    <row r="178" spans="1:15" x14ac:dyDescent="0.25">
      <c r="A178" s="386"/>
      <c r="B178" s="386"/>
      <c r="C178" s="152"/>
      <c r="D178" s="186">
        <v>113</v>
      </c>
      <c r="E178" s="182"/>
      <c r="F178" s="183"/>
      <c r="G178" s="214"/>
      <c r="H178" s="216" t="str">
        <f t="shared" si="4"/>
        <v>SE REQUIERE ASIGNAR LA FUENTE DE FINANCIAMIENTO</v>
      </c>
      <c r="I178" s="214"/>
      <c r="J178" s="214"/>
      <c r="K178" s="214"/>
      <c r="L178" s="214"/>
      <c r="M178" s="214"/>
      <c r="N178" s="214"/>
      <c r="O178" s="218">
        <f t="shared" si="5"/>
        <v>0</v>
      </c>
    </row>
    <row r="179" spans="1:15" x14ac:dyDescent="0.25">
      <c r="A179" s="386"/>
      <c r="B179" s="386"/>
      <c r="C179" s="152"/>
      <c r="D179" s="186">
        <v>113</v>
      </c>
      <c r="E179" s="182"/>
      <c r="F179" s="183"/>
      <c r="G179" s="214"/>
      <c r="H179" s="216" t="str">
        <f t="shared" si="4"/>
        <v>SE REQUIERE ASIGNAR LA FUENTE DE FINANCIAMIENTO</v>
      </c>
      <c r="I179" s="214"/>
      <c r="J179" s="214"/>
      <c r="K179" s="214"/>
      <c r="L179" s="214"/>
      <c r="M179" s="214"/>
      <c r="N179" s="214"/>
      <c r="O179" s="218">
        <f t="shared" si="5"/>
        <v>0</v>
      </c>
    </row>
    <row r="180" spans="1:15" x14ac:dyDescent="0.25">
      <c r="A180" s="386"/>
      <c r="B180" s="386"/>
      <c r="C180" s="152"/>
      <c r="D180" s="186">
        <v>113</v>
      </c>
      <c r="E180" s="182"/>
      <c r="F180" s="183"/>
      <c r="G180" s="213"/>
      <c r="H180" s="216" t="str">
        <f t="shared" si="4"/>
        <v>SE REQUIERE ASIGNAR LA FUENTE DE FINANCIAMIENTO</v>
      </c>
      <c r="I180" s="213"/>
      <c r="J180" s="213"/>
      <c r="K180" s="213"/>
      <c r="L180" s="213"/>
      <c r="M180" s="213"/>
      <c r="N180" s="213"/>
      <c r="O180" s="218">
        <f t="shared" si="5"/>
        <v>0</v>
      </c>
    </row>
    <row r="181" spans="1:15" x14ac:dyDescent="0.25">
      <c r="A181" s="386"/>
      <c r="B181" s="386"/>
      <c r="C181" s="152"/>
      <c r="D181" s="186">
        <v>113</v>
      </c>
      <c r="E181" s="182"/>
      <c r="F181" s="183"/>
      <c r="G181" s="214"/>
      <c r="H181" s="216" t="str">
        <f t="shared" si="4"/>
        <v>SE REQUIERE ASIGNAR LA FUENTE DE FINANCIAMIENTO</v>
      </c>
      <c r="I181" s="214"/>
      <c r="J181" s="214"/>
      <c r="K181" s="214"/>
      <c r="L181" s="214"/>
      <c r="M181" s="214"/>
      <c r="N181" s="214"/>
      <c r="O181" s="218">
        <f t="shared" si="5"/>
        <v>0</v>
      </c>
    </row>
    <row r="182" spans="1:15" x14ac:dyDescent="0.25">
      <c r="A182" s="386"/>
      <c r="B182" s="386"/>
      <c r="C182" s="152"/>
      <c r="D182" s="186">
        <v>113</v>
      </c>
      <c r="E182" s="182"/>
      <c r="F182" s="183"/>
      <c r="G182" s="214"/>
      <c r="H182" s="216" t="str">
        <f t="shared" si="4"/>
        <v>SE REQUIERE ASIGNAR LA FUENTE DE FINANCIAMIENTO</v>
      </c>
      <c r="I182" s="214"/>
      <c r="J182" s="214"/>
      <c r="K182" s="214"/>
      <c r="L182" s="214"/>
      <c r="M182" s="214"/>
      <c r="N182" s="214"/>
      <c r="O182" s="218">
        <f t="shared" si="5"/>
        <v>0</v>
      </c>
    </row>
    <row r="183" spans="1:15" x14ac:dyDescent="0.25">
      <c r="A183" s="386"/>
      <c r="B183" s="386"/>
      <c r="C183" s="152"/>
      <c r="D183" s="186">
        <v>113</v>
      </c>
      <c r="E183" s="182"/>
      <c r="F183" s="183"/>
      <c r="G183" s="214"/>
      <c r="H183" s="216" t="str">
        <f t="shared" si="4"/>
        <v>SE REQUIERE ASIGNAR LA FUENTE DE FINANCIAMIENTO</v>
      </c>
      <c r="I183" s="214"/>
      <c r="J183" s="214"/>
      <c r="K183" s="214"/>
      <c r="L183" s="214"/>
      <c r="M183" s="214"/>
      <c r="N183" s="214"/>
      <c r="O183" s="218">
        <f t="shared" si="5"/>
        <v>0</v>
      </c>
    </row>
    <row r="184" spans="1:15" x14ac:dyDescent="0.25">
      <c r="A184" s="386"/>
      <c r="B184" s="386"/>
      <c r="C184" s="152"/>
      <c r="D184" s="186">
        <v>113</v>
      </c>
      <c r="E184" s="182"/>
      <c r="F184" s="183"/>
      <c r="G184" s="214"/>
      <c r="H184" s="216" t="str">
        <f t="shared" si="4"/>
        <v>SE REQUIERE ASIGNAR LA FUENTE DE FINANCIAMIENTO</v>
      </c>
      <c r="I184" s="214"/>
      <c r="J184" s="214"/>
      <c r="K184" s="214"/>
      <c r="L184" s="214"/>
      <c r="M184" s="214"/>
      <c r="N184" s="214"/>
      <c r="O184" s="218">
        <f t="shared" si="5"/>
        <v>0</v>
      </c>
    </row>
    <row r="185" spans="1:15" x14ac:dyDescent="0.25">
      <c r="A185" s="386"/>
      <c r="B185" s="386"/>
      <c r="C185" s="152"/>
      <c r="D185" s="186">
        <v>113</v>
      </c>
      <c r="E185" s="182"/>
      <c r="F185" s="183"/>
      <c r="G185" s="214"/>
      <c r="H185" s="216" t="str">
        <f t="shared" si="4"/>
        <v>SE REQUIERE ASIGNAR LA FUENTE DE FINANCIAMIENTO</v>
      </c>
      <c r="I185" s="214"/>
      <c r="J185" s="214"/>
      <c r="K185" s="214"/>
      <c r="L185" s="214"/>
      <c r="M185" s="214"/>
      <c r="N185" s="214"/>
      <c r="O185" s="218">
        <f t="shared" si="5"/>
        <v>0</v>
      </c>
    </row>
    <row r="186" spans="1:15" x14ac:dyDescent="0.25">
      <c r="A186" s="386"/>
      <c r="B186" s="386"/>
      <c r="C186" s="152"/>
      <c r="D186" s="186">
        <v>113</v>
      </c>
      <c r="E186" s="182"/>
      <c r="F186" s="183"/>
      <c r="G186" s="214"/>
      <c r="H186" s="216" t="str">
        <f t="shared" si="4"/>
        <v>SE REQUIERE ASIGNAR LA FUENTE DE FINANCIAMIENTO</v>
      </c>
      <c r="I186" s="214"/>
      <c r="J186" s="214"/>
      <c r="K186" s="214"/>
      <c r="L186" s="214"/>
      <c r="M186" s="214"/>
      <c r="N186" s="214"/>
      <c r="O186" s="218">
        <f t="shared" si="5"/>
        <v>0</v>
      </c>
    </row>
    <row r="187" spans="1:15" x14ac:dyDescent="0.25">
      <c r="A187" s="386"/>
      <c r="B187" s="386"/>
      <c r="C187" s="152"/>
      <c r="D187" s="186">
        <v>113</v>
      </c>
      <c r="E187" s="182"/>
      <c r="F187" s="183"/>
      <c r="G187" s="214"/>
      <c r="H187" s="216" t="str">
        <f t="shared" si="4"/>
        <v>SE REQUIERE ASIGNAR LA FUENTE DE FINANCIAMIENTO</v>
      </c>
      <c r="I187" s="214"/>
      <c r="J187" s="214"/>
      <c r="K187" s="214"/>
      <c r="L187" s="214"/>
      <c r="M187" s="214"/>
      <c r="N187" s="214"/>
      <c r="O187" s="218">
        <f t="shared" si="5"/>
        <v>0</v>
      </c>
    </row>
    <row r="188" spans="1:15" x14ac:dyDescent="0.25">
      <c r="A188" s="386"/>
      <c r="B188" s="386"/>
      <c r="C188" s="152"/>
      <c r="D188" s="186">
        <v>113</v>
      </c>
      <c r="E188" s="182"/>
      <c r="F188" s="183"/>
      <c r="G188" s="214"/>
      <c r="H188" s="216" t="str">
        <f t="shared" si="4"/>
        <v>SE REQUIERE ASIGNAR LA FUENTE DE FINANCIAMIENTO</v>
      </c>
      <c r="I188" s="214"/>
      <c r="J188" s="214"/>
      <c r="K188" s="214"/>
      <c r="L188" s="214"/>
      <c r="M188" s="214"/>
      <c r="N188" s="214"/>
      <c r="O188" s="218">
        <f t="shared" si="5"/>
        <v>0</v>
      </c>
    </row>
    <row r="189" spans="1:15" x14ac:dyDescent="0.25">
      <c r="A189" s="386"/>
      <c r="B189" s="386"/>
      <c r="C189" s="152"/>
      <c r="D189" s="186">
        <v>113</v>
      </c>
      <c r="E189" s="182"/>
      <c r="F189" s="183"/>
      <c r="G189" s="214"/>
      <c r="H189" s="216" t="str">
        <f t="shared" si="4"/>
        <v>SE REQUIERE ASIGNAR LA FUENTE DE FINANCIAMIENTO</v>
      </c>
      <c r="I189" s="214"/>
      <c r="J189" s="214"/>
      <c r="K189" s="214"/>
      <c r="L189" s="214"/>
      <c r="M189" s="214"/>
      <c r="N189" s="214"/>
      <c r="O189" s="218">
        <f t="shared" si="5"/>
        <v>0</v>
      </c>
    </row>
    <row r="190" spans="1:15" x14ac:dyDescent="0.25">
      <c r="A190" s="386"/>
      <c r="B190" s="386"/>
      <c r="C190" s="152"/>
      <c r="D190" s="186">
        <v>113</v>
      </c>
      <c r="E190" s="182"/>
      <c r="F190" s="183"/>
      <c r="G190" s="213"/>
      <c r="H190" s="216" t="str">
        <f t="shared" si="4"/>
        <v>SE REQUIERE ASIGNAR LA FUENTE DE FINANCIAMIENTO</v>
      </c>
      <c r="I190" s="213"/>
      <c r="J190" s="213"/>
      <c r="K190" s="213"/>
      <c r="L190" s="213"/>
      <c r="M190" s="213"/>
      <c r="N190" s="213"/>
      <c r="O190" s="218">
        <f t="shared" si="5"/>
        <v>0</v>
      </c>
    </row>
    <row r="191" spans="1:15" x14ac:dyDescent="0.25">
      <c r="A191" s="386"/>
      <c r="B191" s="386"/>
      <c r="C191" s="152"/>
      <c r="D191" s="186">
        <v>113</v>
      </c>
      <c r="E191" s="182"/>
      <c r="F191" s="183"/>
      <c r="G191" s="213"/>
      <c r="H191" s="216" t="str">
        <f t="shared" si="4"/>
        <v>SE REQUIERE ASIGNAR LA FUENTE DE FINANCIAMIENTO</v>
      </c>
      <c r="I191" s="213"/>
      <c r="J191" s="213"/>
      <c r="K191" s="213"/>
      <c r="L191" s="213"/>
      <c r="M191" s="213"/>
      <c r="N191" s="213"/>
      <c r="O191" s="218">
        <f t="shared" si="5"/>
        <v>0</v>
      </c>
    </row>
    <row r="192" spans="1:15" x14ac:dyDescent="0.25">
      <c r="A192" s="386"/>
      <c r="B192" s="386"/>
      <c r="C192" s="152"/>
      <c r="D192" s="186">
        <v>113</v>
      </c>
      <c r="E192" s="182"/>
      <c r="F192" s="183"/>
      <c r="G192" s="214"/>
      <c r="H192" s="216" t="str">
        <f t="shared" si="4"/>
        <v>SE REQUIERE ASIGNAR LA FUENTE DE FINANCIAMIENTO</v>
      </c>
      <c r="I192" s="214"/>
      <c r="J192" s="214"/>
      <c r="K192" s="214"/>
      <c r="L192" s="214"/>
      <c r="M192" s="214"/>
      <c r="N192" s="214"/>
      <c r="O192" s="218">
        <f t="shared" si="5"/>
        <v>0</v>
      </c>
    </row>
    <row r="193" spans="1:15" x14ac:dyDescent="0.25">
      <c r="A193" s="386"/>
      <c r="B193" s="386"/>
      <c r="C193" s="152"/>
      <c r="D193" s="186">
        <v>113</v>
      </c>
      <c r="E193" s="182"/>
      <c r="F193" s="183"/>
      <c r="G193" s="214"/>
      <c r="H193" s="216" t="str">
        <f t="shared" si="4"/>
        <v>SE REQUIERE ASIGNAR LA FUENTE DE FINANCIAMIENTO</v>
      </c>
      <c r="I193" s="214"/>
      <c r="J193" s="214"/>
      <c r="K193" s="214"/>
      <c r="L193" s="214"/>
      <c r="M193" s="214"/>
      <c r="N193" s="214"/>
      <c r="O193" s="218">
        <f t="shared" si="5"/>
        <v>0</v>
      </c>
    </row>
    <row r="194" spans="1:15" x14ac:dyDescent="0.25">
      <c r="A194" s="386"/>
      <c r="B194" s="386"/>
      <c r="C194" s="152"/>
      <c r="D194" s="186">
        <v>113</v>
      </c>
      <c r="E194" s="182"/>
      <c r="F194" s="183"/>
      <c r="G194" s="214"/>
      <c r="H194" s="216" t="str">
        <f t="shared" si="4"/>
        <v>SE REQUIERE ASIGNAR LA FUENTE DE FINANCIAMIENTO</v>
      </c>
      <c r="I194" s="214"/>
      <c r="J194" s="214"/>
      <c r="K194" s="214"/>
      <c r="L194" s="214"/>
      <c r="M194" s="214"/>
      <c r="N194" s="214"/>
      <c r="O194" s="218">
        <f t="shared" si="5"/>
        <v>0</v>
      </c>
    </row>
    <row r="195" spans="1:15" x14ac:dyDescent="0.25">
      <c r="A195" s="386"/>
      <c r="B195" s="386"/>
      <c r="C195" s="152"/>
      <c r="D195" s="186">
        <v>113</v>
      </c>
      <c r="E195" s="182"/>
      <c r="F195" s="183"/>
      <c r="G195" s="214"/>
      <c r="H195" s="216" t="str">
        <f t="shared" si="4"/>
        <v>SE REQUIERE ASIGNAR LA FUENTE DE FINANCIAMIENTO</v>
      </c>
      <c r="I195" s="214"/>
      <c r="J195" s="214"/>
      <c r="K195" s="214"/>
      <c r="L195" s="214"/>
      <c r="M195" s="214"/>
      <c r="N195" s="214"/>
      <c r="O195" s="218">
        <f t="shared" si="5"/>
        <v>0</v>
      </c>
    </row>
    <row r="196" spans="1:15" x14ac:dyDescent="0.25">
      <c r="A196" s="386"/>
      <c r="B196" s="386"/>
      <c r="C196" s="152"/>
      <c r="D196" s="186">
        <v>113</v>
      </c>
      <c r="E196" s="182"/>
      <c r="F196" s="183"/>
      <c r="G196" s="214"/>
      <c r="H196" s="216" t="str">
        <f t="shared" ref="H196:H259" si="6">IF(E196="","SE REQUIERE ASIGNAR LA FUENTE DE FINANCIAMIENTO",IF(F196="","ES NECESARIO ESTABLECER EL NÚMERO DE PLAZAS",IF(G196="","SE NECESITA ESTABLECER UN MONTO MENSUAL",F196*G196*12)))</f>
        <v>SE REQUIERE ASIGNAR LA FUENTE DE FINANCIAMIENTO</v>
      </c>
      <c r="I196" s="214"/>
      <c r="J196" s="214"/>
      <c r="K196" s="214"/>
      <c r="L196" s="214"/>
      <c r="M196" s="214"/>
      <c r="N196" s="214"/>
      <c r="O196" s="218">
        <f t="shared" ref="O196:O259" si="7">SUM(H196:N196)</f>
        <v>0</v>
      </c>
    </row>
    <row r="197" spans="1:15" x14ac:dyDescent="0.25">
      <c r="A197" s="386"/>
      <c r="B197" s="386"/>
      <c r="C197" s="152"/>
      <c r="D197" s="186">
        <v>113</v>
      </c>
      <c r="E197" s="182"/>
      <c r="F197" s="183"/>
      <c r="G197" s="214"/>
      <c r="H197" s="216" t="str">
        <f t="shared" si="6"/>
        <v>SE REQUIERE ASIGNAR LA FUENTE DE FINANCIAMIENTO</v>
      </c>
      <c r="I197" s="214"/>
      <c r="J197" s="214"/>
      <c r="K197" s="214"/>
      <c r="L197" s="214"/>
      <c r="M197" s="214"/>
      <c r="N197" s="214"/>
      <c r="O197" s="218">
        <f t="shared" si="7"/>
        <v>0</v>
      </c>
    </row>
    <row r="198" spans="1:15" x14ac:dyDescent="0.25">
      <c r="A198" s="386"/>
      <c r="B198" s="386"/>
      <c r="C198" s="152"/>
      <c r="D198" s="186">
        <v>113</v>
      </c>
      <c r="E198" s="182"/>
      <c r="F198" s="183"/>
      <c r="G198" s="214"/>
      <c r="H198" s="216" t="str">
        <f t="shared" si="6"/>
        <v>SE REQUIERE ASIGNAR LA FUENTE DE FINANCIAMIENTO</v>
      </c>
      <c r="I198" s="214"/>
      <c r="J198" s="214"/>
      <c r="K198" s="214"/>
      <c r="L198" s="214"/>
      <c r="M198" s="214"/>
      <c r="N198" s="214"/>
      <c r="O198" s="218">
        <f t="shared" si="7"/>
        <v>0</v>
      </c>
    </row>
    <row r="199" spans="1:15" x14ac:dyDescent="0.25">
      <c r="A199" s="386"/>
      <c r="B199" s="386"/>
      <c r="C199" s="152"/>
      <c r="D199" s="186">
        <v>113</v>
      </c>
      <c r="E199" s="182"/>
      <c r="F199" s="183"/>
      <c r="G199" s="214"/>
      <c r="H199" s="216" t="str">
        <f t="shared" si="6"/>
        <v>SE REQUIERE ASIGNAR LA FUENTE DE FINANCIAMIENTO</v>
      </c>
      <c r="I199" s="214"/>
      <c r="J199" s="214"/>
      <c r="K199" s="214"/>
      <c r="L199" s="214"/>
      <c r="M199" s="214"/>
      <c r="N199" s="214"/>
      <c r="O199" s="218">
        <f t="shared" si="7"/>
        <v>0</v>
      </c>
    </row>
    <row r="200" spans="1:15" x14ac:dyDescent="0.25">
      <c r="A200" s="386"/>
      <c r="B200" s="386"/>
      <c r="C200" s="152"/>
      <c r="D200" s="186">
        <v>113</v>
      </c>
      <c r="E200" s="182"/>
      <c r="F200" s="183"/>
      <c r="G200" s="214"/>
      <c r="H200" s="216" t="str">
        <f t="shared" si="6"/>
        <v>SE REQUIERE ASIGNAR LA FUENTE DE FINANCIAMIENTO</v>
      </c>
      <c r="I200" s="214"/>
      <c r="J200" s="214"/>
      <c r="K200" s="214"/>
      <c r="L200" s="214"/>
      <c r="M200" s="214"/>
      <c r="N200" s="214"/>
      <c r="O200" s="218">
        <f t="shared" si="7"/>
        <v>0</v>
      </c>
    </row>
    <row r="201" spans="1:15" x14ac:dyDescent="0.25">
      <c r="A201" s="386"/>
      <c r="B201" s="386"/>
      <c r="C201" s="152"/>
      <c r="D201" s="186">
        <v>113</v>
      </c>
      <c r="E201" s="182"/>
      <c r="F201" s="183"/>
      <c r="G201" s="213"/>
      <c r="H201" s="216" t="str">
        <f t="shared" si="6"/>
        <v>SE REQUIERE ASIGNAR LA FUENTE DE FINANCIAMIENTO</v>
      </c>
      <c r="I201" s="213"/>
      <c r="J201" s="213"/>
      <c r="K201" s="213"/>
      <c r="L201" s="213"/>
      <c r="M201" s="213"/>
      <c r="N201" s="213"/>
      <c r="O201" s="218">
        <f t="shared" si="7"/>
        <v>0</v>
      </c>
    </row>
    <row r="202" spans="1:15" x14ac:dyDescent="0.25">
      <c r="A202" s="386"/>
      <c r="B202" s="386"/>
      <c r="C202" s="152"/>
      <c r="D202" s="186">
        <v>113</v>
      </c>
      <c r="E202" s="182"/>
      <c r="F202" s="183"/>
      <c r="G202" s="214"/>
      <c r="H202" s="216" t="str">
        <f t="shared" si="6"/>
        <v>SE REQUIERE ASIGNAR LA FUENTE DE FINANCIAMIENTO</v>
      </c>
      <c r="I202" s="214"/>
      <c r="J202" s="214"/>
      <c r="K202" s="214"/>
      <c r="L202" s="214"/>
      <c r="M202" s="214"/>
      <c r="N202" s="214"/>
      <c r="O202" s="218">
        <f t="shared" si="7"/>
        <v>0</v>
      </c>
    </row>
    <row r="203" spans="1:15" x14ac:dyDescent="0.25">
      <c r="A203" s="386"/>
      <c r="B203" s="386"/>
      <c r="C203" s="152"/>
      <c r="D203" s="186">
        <v>113</v>
      </c>
      <c r="E203" s="182"/>
      <c r="F203" s="183"/>
      <c r="G203" s="214"/>
      <c r="H203" s="216" t="str">
        <f t="shared" si="6"/>
        <v>SE REQUIERE ASIGNAR LA FUENTE DE FINANCIAMIENTO</v>
      </c>
      <c r="I203" s="214"/>
      <c r="J203" s="214"/>
      <c r="K203" s="214"/>
      <c r="L203" s="214"/>
      <c r="M203" s="214"/>
      <c r="N203" s="214"/>
      <c r="O203" s="218">
        <f t="shared" si="7"/>
        <v>0</v>
      </c>
    </row>
    <row r="204" spans="1:15" x14ac:dyDescent="0.25">
      <c r="A204" s="386"/>
      <c r="B204" s="386"/>
      <c r="C204" s="152"/>
      <c r="D204" s="186">
        <v>113</v>
      </c>
      <c r="E204" s="182"/>
      <c r="F204" s="183"/>
      <c r="G204" s="214"/>
      <c r="H204" s="216" t="str">
        <f t="shared" si="6"/>
        <v>SE REQUIERE ASIGNAR LA FUENTE DE FINANCIAMIENTO</v>
      </c>
      <c r="I204" s="214"/>
      <c r="J204" s="214"/>
      <c r="K204" s="214"/>
      <c r="L204" s="214"/>
      <c r="M204" s="214"/>
      <c r="N204" s="214"/>
      <c r="O204" s="218">
        <f t="shared" si="7"/>
        <v>0</v>
      </c>
    </row>
    <row r="205" spans="1:15" x14ac:dyDescent="0.25">
      <c r="A205" s="386"/>
      <c r="B205" s="386"/>
      <c r="C205" s="152"/>
      <c r="D205" s="186">
        <v>113</v>
      </c>
      <c r="E205" s="182"/>
      <c r="F205" s="183"/>
      <c r="G205" s="214"/>
      <c r="H205" s="216" t="str">
        <f t="shared" si="6"/>
        <v>SE REQUIERE ASIGNAR LA FUENTE DE FINANCIAMIENTO</v>
      </c>
      <c r="I205" s="214"/>
      <c r="J205" s="214"/>
      <c r="K205" s="214"/>
      <c r="L205" s="214"/>
      <c r="M205" s="214"/>
      <c r="N205" s="214"/>
      <c r="O205" s="218">
        <f t="shared" si="7"/>
        <v>0</v>
      </c>
    </row>
    <row r="206" spans="1:15" x14ac:dyDescent="0.25">
      <c r="A206" s="386"/>
      <c r="B206" s="386"/>
      <c r="C206" s="152"/>
      <c r="D206" s="186">
        <v>113</v>
      </c>
      <c r="E206" s="182"/>
      <c r="F206" s="183"/>
      <c r="G206" s="214"/>
      <c r="H206" s="216" t="str">
        <f t="shared" si="6"/>
        <v>SE REQUIERE ASIGNAR LA FUENTE DE FINANCIAMIENTO</v>
      </c>
      <c r="I206" s="214"/>
      <c r="J206" s="214"/>
      <c r="K206" s="214"/>
      <c r="L206" s="214"/>
      <c r="M206" s="214"/>
      <c r="N206" s="214"/>
      <c r="O206" s="218">
        <f t="shared" si="7"/>
        <v>0</v>
      </c>
    </row>
    <row r="207" spans="1:15" x14ac:dyDescent="0.25">
      <c r="A207" s="386"/>
      <c r="B207" s="386"/>
      <c r="C207" s="152"/>
      <c r="D207" s="186">
        <v>113</v>
      </c>
      <c r="E207" s="182"/>
      <c r="F207" s="183"/>
      <c r="G207" s="213"/>
      <c r="H207" s="216" t="str">
        <f t="shared" si="6"/>
        <v>SE REQUIERE ASIGNAR LA FUENTE DE FINANCIAMIENTO</v>
      </c>
      <c r="I207" s="213"/>
      <c r="J207" s="213"/>
      <c r="K207" s="213"/>
      <c r="L207" s="213"/>
      <c r="M207" s="213"/>
      <c r="N207" s="213"/>
      <c r="O207" s="218">
        <f t="shared" si="7"/>
        <v>0</v>
      </c>
    </row>
    <row r="208" spans="1:15" x14ac:dyDescent="0.25">
      <c r="A208" s="386"/>
      <c r="B208" s="386"/>
      <c r="C208" s="152"/>
      <c r="D208" s="186">
        <v>113</v>
      </c>
      <c r="E208" s="182"/>
      <c r="F208" s="183"/>
      <c r="G208" s="214"/>
      <c r="H208" s="216" t="str">
        <f t="shared" si="6"/>
        <v>SE REQUIERE ASIGNAR LA FUENTE DE FINANCIAMIENTO</v>
      </c>
      <c r="I208" s="214"/>
      <c r="J208" s="214"/>
      <c r="K208" s="214"/>
      <c r="L208" s="214"/>
      <c r="M208" s="214"/>
      <c r="N208" s="214"/>
      <c r="O208" s="218">
        <f t="shared" si="7"/>
        <v>0</v>
      </c>
    </row>
    <row r="209" spans="1:15" x14ac:dyDescent="0.25">
      <c r="A209" s="386"/>
      <c r="B209" s="386"/>
      <c r="C209" s="152"/>
      <c r="D209" s="186">
        <v>113</v>
      </c>
      <c r="E209" s="182"/>
      <c r="F209" s="183"/>
      <c r="G209" s="214"/>
      <c r="H209" s="216" t="str">
        <f t="shared" si="6"/>
        <v>SE REQUIERE ASIGNAR LA FUENTE DE FINANCIAMIENTO</v>
      </c>
      <c r="I209" s="214"/>
      <c r="J209" s="214"/>
      <c r="K209" s="214"/>
      <c r="L209" s="214"/>
      <c r="M209" s="214"/>
      <c r="N209" s="214"/>
      <c r="O209" s="218">
        <f t="shared" si="7"/>
        <v>0</v>
      </c>
    </row>
    <row r="210" spans="1:15" x14ac:dyDescent="0.25">
      <c r="A210" s="386"/>
      <c r="B210" s="386"/>
      <c r="C210" s="152"/>
      <c r="D210" s="186">
        <v>113</v>
      </c>
      <c r="E210" s="182"/>
      <c r="F210" s="183"/>
      <c r="G210" s="214"/>
      <c r="H210" s="216" t="str">
        <f t="shared" si="6"/>
        <v>SE REQUIERE ASIGNAR LA FUENTE DE FINANCIAMIENTO</v>
      </c>
      <c r="I210" s="214"/>
      <c r="J210" s="214"/>
      <c r="K210" s="214"/>
      <c r="L210" s="214"/>
      <c r="M210" s="214"/>
      <c r="N210" s="214"/>
      <c r="O210" s="218">
        <f t="shared" si="7"/>
        <v>0</v>
      </c>
    </row>
    <row r="211" spans="1:15" x14ac:dyDescent="0.25">
      <c r="A211" s="386"/>
      <c r="B211" s="386"/>
      <c r="C211" s="152"/>
      <c r="D211" s="186">
        <v>113</v>
      </c>
      <c r="E211" s="182"/>
      <c r="F211" s="183"/>
      <c r="G211" s="214"/>
      <c r="H211" s="216" t="str">
        <f t="shared" si="6"/>
        <v>SE REQUIERE ASIGNAR LA FUENTE DE FINANCIAMIENTO</v>
      </c>
      <c r="I211" s="214"/>
      <c r="J211" s="214"/>
      <c r="K211" s="214"/>
      <c r="L211" s="214"/>
      <c r="M211" s="214"/>
      <c r="N211" s="214"/>
      <c r="O211" s="218">
        <f t="shared" si="7"/>
        <v>0</v>
      </c>
    </row>
    <row r="212" spans="1:15" x14ac:dyDescent="0.25">
      <c r="A212" s="386"/>
      <c r="B212" s="386"/>
      <c r="C212" s="152"/>
      <c r="D212" s="186">
        <v>113</v>
      </c>
      <c r="E212" s="182"/>
      <c r="F212" s="183"/>
      <c r="G212" s="214"/>
      <c r="H212" s="216" t="str">
        <f t="shared" si="6"/>
        <v>SE REQUIERE ASIGNAR LA FUENTE DE FINANCIAMIENTO</v>
      </c>
      <c r="I212" s="214"/>
      <c r="J212" s="214"/>
      <c r="K212" s="214"/>
      <c r="L212" s="214"/>
      <c r="M212" s="214"/>
      <c r="N212" s="214"/>
      <c r="O212" s="218">
        <f t="shared" si="7"/>
        <v>0</v>
      </c>
    </row>
    <row r="213" spans="1:15" x14ac:dyDescent="0.25">
      <c r="A213" s="386"/>
      <c r="B213" s="386"/>
      <c r="C213" s="152"/>
      <c r="D213" s="186">
        <v>113</v>
      </c>
      <c r="E213" s="182"/>
      <c r="F213" s="183"/>
      <c r="G213" s="214"/>
      <c r="H213" s="216" t="str">
        <f t="shared" si="6"/>
        <v>SE REQUIERE ASIGNAR LA FUENTE DE FINANCIAMIENTO</v>
      </c>
      <c r="I213" s="214"/>
      <c r="J213" s="214"/>
      <c r="K213" s="214"/>
      <c r="L213" s="214"/>
      <c r="M213" s="214"/>
      <c r="N213" s="214"/>
      <c r="O213" s="218">
        <f t="shared" si="7"/>
        <v>0</v>
      </c>
    </row>
    <row r="214" spans="1:15" x14ac:dyDescent="0.25">
      <c r="A214" s="386"/>
      <c r="B214" s="386"/>
      <c r="C214" s="152"/>
      <c r="D214" s="186">
        <v>113</v>
      </c>
      <c r="E214" s="182"/>
      <c r="F214" s="183"/>
      <c r="G214" s="214"/>
      <c r="H214" s="216" t="str">
        <f t="shared" si="6"/>
        <v>SE REQUIERE ASIGNAR LA FUENTE DE FINANCIAMIENTO</v>
      </c>
      <c r="I214" s="214"/>
      <c r="J214" s="214"/>
      <c r="K214" s="214"/>
      <c r="L214" s="214"/>
      <c r="M214" s="214"/>
      <c r="N214" s="214"/>
      <c r="O214" s="218">
        <f t="shared" si="7"/>
        <v>0</v>
      </c>
    </row>
    <row r="215" spans="1:15" x14ac:dyDescent="0.25">
      <c r="A215" s="386"/>
      <c r="B215" s="386"/>
      <c r="C215" s="152"/>
      <c r="D215" s="186">
        <v>113</v>
      </c>
      <c r="E215" s="182"/>
      <c r="F215" s="183"/>
      <c r="G215" s="214"/>
      <c r="H215" s="216" t="str">
        <f t="shared" si="6"/>
        <v>SE REQUIERE ASIGNAR LA FUENTE DE FINANCIAMIENTO</v>
      </c>
      <c r="I215" s="214"/>
      <c r="J215" s="214"/>
      <c r="K215" s="214"/>
      <c r="L215" s="214"/>
      <c r="M215" s="214"/>
      <c r="N215" s="214"/>
      <c r="O215" s="218">
        <f t="shared" si="7"/>
        <v>0</v>
      </c>
    </row>
    <row r="216" spans="1:15" x14ac:dyDescent="0.25">
      <c r="A216" s="386"/>
      <c r="B216" s="386"/>
      <c r="C216" s="152"/>
      <c r="D216" s="186">
        <v>113</v>
      </c>
      <c r="E216" s="182"/>
      <c r="F216" s="183"/>
      <c r="G216" s="214"/>
      <c r="H216" s="216" t="str">
        <f t="shared" si="6"/>
        <v>SE REQUIERE ASIGNAR LA FUENTE DE FINANCIAMIENTO</v>
      </c>
      <c r="I216" s="214"/>
      <c r="J216" s="214"/>
      <c r="K216" s="214"/>
      <c r="L216" s="214"/>
      <c r="M216" s="214"/>
      <c r="N216" s="214"/>
      <c r="O216" s="218">
        <f t="shared" si="7"/>
        <v>0</v>
      </c>
    </row>
    <row r="217" spans="1:15" x14ac:dyDescent="0.25">
      <c r="A217" s="386"/>
      <c r="B217" s="386"/>
      <c r="C217" s="152"/>
      <c r="D217" s="186">
        <v>113</v>
      </c>
      <c r="E217" s="182"/>
      <c r="F217" s="183"/>
      <c r="G217" s="213"/>
      <c r="H217" s="216" t="str">
        <f t="shared" si="6"/>
        <v>SE REQUIERE ASIGNAR LA FUENTE DE FINANCIAMIENTO</v>
      </c>
      <c r="I217" s="213"/>
      <c r="J217" s="213"/>
      <c r="K217" s="213"/>
      <c r="L217" s="213"/>
      <c r="M217" s="213"/>
      <c r="N217" s="213"/>
      <c r="O217" s="218">
        <f t="shared" si="7"/>
        <v>0</v>
      </c>
    </row>
    <row r="218" spans="1:15" x14ac:dyDescent="0.25">
      <c r="A218" s="386"/>
      <c r="B218" s="386"/>
      <c r="C218" s="152"/>
      <c r="D218" s="186">
        <v>113</v>
      </c>
      <c r="E218" s="182"/>
      <c r="F218" s="183"/>
      <c r="G218" s="214"/>
      <c r="H218" s="216" t="str">
        <f t="shared" si="6"/>
        <v>SE REQUIERE ASIGNAR LA FUENTE DE FINANCIAMIENTO</v>
      </c>
      <c r="I218" s="214"/>
      <c r="J218" s="214"/>
      <c r="K218" s="214"/>
      <c r="L218" s="214"/>
      <c r="M218" s="214"/>
      <c r="N218" s="214"/>
      <c r="O218" s="218">
        <f t="shared" si="7"/>
        <v>0</v>
      </c>
    </row>
    <row r="219" spans="1:15" x14ac:dyDescent="0.25">
      <c r="A219" s="386"/>
      <c r="B219" s="386"/>
      <c r="C219" s="152"/>
      <c r="D219" s="186">
        <v>113</v>
      </c>
      <c r="E219" s="182"/>
      <c r="F219" s="183"/>
      <c r="G219" s="214"/>
      <c r="H219" s="216" t="str">
        <f t="shared" si="6"/>
        <v>SE REQUIERE ASIGNAR LA FUENTE DE FINANCIAMIENTO</v>
      </c>
      <c r="I219" s="214"/>
      <c r="J219" s="214"/>
      <c r="K219" s="214"/>
      <c r="L219" s="214"/>
      <c r="M219" s="214"/>
      <c r="N219" s="214"/>
      <c r="O219" s="218">
        <f t="shared" si="7"/>
        <v>0</v>
      </c>
    </row>
    <row r="220" spans="1:15" x14ac:dyDescent="0.25">
      <c r="A220" s="386"/>
      <c r="B220" s="386"/>
      <c r="C220" s="152"/>
      <c r="D220" s="186">
        <v>113</v>
      </c>
      <c r="E220" s="182"/>
      <c r="F220" s="183"/>
      <c r="G220" s="214"/>
      <c r="H220" s="216" t="str">
        <f t="shared" si="6"/>
        <v>SE REQUIERE ASIGNAR LA FUENTE DE FINANCIAMIENTO</v>
      </c>
      <c r="I220" s="214"/>
      <c r="J220" s="214"/>
      <c r="K220" s="214"/>
      <c r="L220" s="214"/>
      <c r="M220" s="214"/>
      <c r="N220" s="214"/>
      <c r="O220" s="218">
        <f t="shared" si="7"/>
        <v>0</v>
      </c>
    </row>
    <row r="221" spans="1:15" x14ac:dyDescent="0.25">
      <c r="A221" s="386"/>
      <c r="B221" s="386"/>
      <c r="C221" s="152"/>
      <c r="D221" s="186">
        <v>113</v>
      </c>
      <c r="E221" s="182"/>
      <c r="F221" s="183"/>
      <c r="G221" s="214"/>
      <c r="H221" s="216" t="str">
        <f t="shared" si="6"/>
        <v>SE REQUIERE ASIGNAR LA FUENTE DE FINANCIAMIENTO</v>
      </c>
      <c r="I221" s="214"/>
      <c r="J221" s="214"/>
      <c r="K221" s="214"/>
      <c r="L221" s="214"/>
      <c r="M221" s="214"/>
      <c r="N221" s="214"/>
      <c r="O221" s="218">
        <f t="shared" si="7"/>
        <v>0</v>
      </c>
    </row>
    <row r="222" spans="1:15" x14ac:dyDescent="0.25">
      <c r="A222" s="386"/>
      <c r="B222" s="386"/>
      <c r="C222" s="152"/>
      <c r="D222" s="186">
        <v>113</v>
      </c>
      <c r="E222" s="182"/>
      <c r="F222" s="183"/>
      <c r="G222" s="214"/>
      <c r="H222" s="216" t="str">
        <f t="shared" si="6"/>
        <v>SE REQUIERE ASIGNAR LA FUENTE DE FINANCIAMIENTO</v>
      </c>
      <c r="I222" s="214"/>
      <c r="J222" s="214"/>
      <c r="K222" s="214"/>
      <c r="L222" s="214"/>
      <c r="M222" s="214"/>
      <c r="N222" s="214"/>
      <c r="O222" s="218">
        <f t="shared" si="7"/>
        <v>0</v>
      </c>
    </row>
    <row r="223" spans="1:15" x14ac:dyDescent="0.25">
      <c r="A223" s="386"/>
      <c r="B223" s="386"/>
      <c r="C223" s="152"/>
      <c r="D223" s="186">
        <v>113</v>
      </c>
      <c r="E223" s="182"/>
      <c r="F223" s="183"/>
      <c r="G223" s="214"/>
      <c r="H223" s="216" t="str">
        <f t="shared" si="6"/>
        <v>SE REQUIERE ASIGNAR LA FUENTE DE FINANCIAMIENTO</v>
      </c>
      <c r="I223" s="214"/>
      <c r="J223" s="214"/>
      <c r="K223" s="214"/>
      <c r="L223" s="214"/>
      <c r="M223" s="214"/>
      <c r="N223" s="214"/>
      <c r="O223" s="218">
        <f t="shared" si="7"/>
        <v>0</v>
      </c>
    </row>
    <row r="224" spans="1:15" x14ac:dyDescent="0.25">
      <c r="A224" s="386"/>
      <c r="B224" s="386"/>
      <c r="C224" s="152"/>
      <c r="D224" s="186">
        <v>113</v>
      </c>
      <c r="E224" s="182"/>
      <c r="F224" s="183"/>
      <c r="G224" s="214"/>
      <c r="H224" s="216" t="str">
        <f t="shared" si="6"/>
        <v>SE REQUIERE ASIGNAR LA FUENTE DE FINANCIAMIENTO</v>
      </c>
      <c r="I224" s="214"/>
      <c r="J224" s="214"/>
      <c r="K224" s="214"/>
      <c r="L224" s="214"/>
      <c r="M224" s="214"/>
      <c r="N224" s="214"/>
      <c r="O224" s="218">
        <f t="shared" si="7"/>
        <v>0</v>
      </c>
    </row>
    <row r="225" spans="1:15" x14ac:dyDescent="0.25">
      <c r="A225" s="386"/>
      <c r="B225" s="386"/>
      <c r="C225" s="152"/>
      <c r="D225" s="186">
        <v>113</v>
      </c>
      <c r="E225" s="182"/>
      <c r="F225" s="183"/>
      <c r="G225" s="214"/>
      <c r="H225" s="216" t="str">
        <f t="shared" si="6"/>
        <v>SE REQUIERE ASIGNAR LA FUENTE DE FINANCIAMIENTO</v>
      </c>
      <c r="I225" s="214"/>
      <c r="J225" s="214"/>
      <c r="K225" s="214"/>
      <c r="L225" s="214"/>
      <c r="M225" s="214"/>
      <c r="N225" s="214"/>
      <c r="O225" s="218">
        <f t="shared" si="7"/>
        <v>0</v>
      </c>
    </row>
    <row r="226" spans="1:15" x14ac:dyDescent="0.25">
      <c r="A226" s="386"/>
      <c r="B226" s="386"/>
      <c r="C226" s="152"/>
      <c r="D226" s="186">
        <v>113</v>
      </c>
      <c r="E226" s="182"/>
      <c r="F226" s="183"/>
      <c r="G226" s="213"/>
      <c r="H226" s="216" t="str">
        <f t="shared" si="6"/>
        <v>SE REQUIERE ASIGNAR LA FUENTE DE FINANCIAMIENTO</v>
      </c>
      <c r="I226" s="213"/>
      <c r="J226" s="213"/>
      <c r="K226" s="213"/>
      <c r="L226" s="213"/>
      <c r="M226" s="213"/>
      <c r="N226" s="213"/>
      <c r="O226" s="218">
        <f t="shared" si="7"/>
        <v>0</v>
      </c>
    </row>
    <row r="227" spans="1:15" x14ac:dyDescent="0.25">
      <c r="A227" s="386"/>
      <c r="B227" s="386"/>
      <c r="C227" s="152"/>
      <c r="D227" s="186">
        <v>113</v>
      </c>
      <c r="E227" s="182"/>
      <c r="F227" s="183"/>
      <c r="G227" s="214"/>
      <c r="H227" s="216" t="str">
        <f t="shared" si="6"/>
        <v>SE REQUIERE ASIGNAR LA FUENTE DE FINANCIAMIENTO</v>
      </c>
      <c r="I227" s="214"/>
      <c r="J227" s="214"/>
      <c r="K227" s="214"/>
      <c r="L227" s="214"/>
      <c r="M227" s="214"/>
      <c r="N227" s="214"/>
      <c r="O227" s="218">
        <f t="shared" si="7"/>
        <v>0</v>
      </c>
    </row>
    <row r="228" spans="1:15" x14ac:dyDescent="0.25">
      <c r="A228" s="386"/>
      <c r="B228" s="386"/>
      <c r="C228" s="152"/>
      <c r="D228" s="186">
        <v>113</v>
      </c>
      <c r="E228" s="182"/>
      <c r="F228" s="183"/>
      <c r="G228" s="214"/>
      <c r="H228" s="216" t="str">
        <f t="shared" si="6"/>
        <v>SE REQUIERE ASIGNAR LA FUENTE DE FINANCIAMIENTO</v>
      </c>
      <c r="I228" s="214"/>
      <c r="J228" s="214"/>
      <c r="K228" s="214"/>
      <c r="L228" s="214"/>
      <c r="M228" s="214"/>
      <c r="N228" s="214"/>
      <c r="O228" s="218">
        <f t="shared" si="7"/>
        <v>0</v>
      </c>
    </row>
    <row r="229" spans="1:15" x14ac:dyDescent="0.25">
      <c r="A229" s="386"/>
      <c r="B229" s="386"/>
      <c r="C229" s="152"/>
      <c r="D229" s="186">
        <v>113</v>
      </c>
      <c r="E229" s="182"/>
      <c r="F229" s="183"/>
      <c r="G229" s="214"/>
      <c r="H229" s="216" t="str">
        <f t="shared" si="6"/>
        <v>SE REQUIERE ASIGNAR LA FUENTE DE FINANCIAMIENTO</v>
      </c>
      <c r="I229" s="214"/>
      <c r="J229" s="214"/>
      <c r="K229" s="214"/>
      <c r="L229" s="214"/>
      <c r="M229" s="214"/>
      <c r="N229" s="214"/>
      <c r="O229" s="218">
        <f t="shared" si="7"/>
        <v>0</v>
      </c>
    </row>
    <row r="230" spans="1:15" x14ac:dyDescent="0.25">
      <c r="A230" s="386"/>
      <c r="B230" s="386"/>
      <c r="C230" s="152"/>
      <c r="D230" s="186">
        <v>113</v>
      </c>
      <c r="E230" s="182"/>
      <c r="F230" s="183"/>
      <c r="G230" s="213"/>
      <c r="H230" s="216" t="str">
        <f t="shared" si="6"/>
        <v>SE REQUIERE ASIGNAR LA FUENTE DE FINANCIAMIENTO</v>
      </c>
      <c r="I230" s="213"/>
      <c r="J230" s="213"/>
      <c r="K230" s="213"/>
      <c r="L230" s="213"/>
      <c r="M230" s="213"/>
      <c r="N230" s="213"/>
      <c r="O230" s="218">
        <f t="shared" si="7"/>
        <v>0</v>
      </c>
    </row>
    <row r="231" spans="1:15" x14ac:dyDescent="0.25">
      <c r="A231" s="386"/>
      <c r="B231" s="386"/>
      <c r="C231" s="152"/>
      <c r="D231" s="186">
        <v>113</v>
      </c>
      <c r="E231" s="182"/>
      <c r="F231" s="183"/>
      <c r="G231" s="214"/>
      <c r="H231" s="216" t="str">
        <f t="shared" si="6"/>
        <v>SE REQUIERE ASIGNAR LA FUENTE DE FINANCIAMIENTO</v>
      </c>
      <c r="I231" s="214"/>
      <c r="J231" s="214"/>
      <c r="K231" s="214"/>
      <c r="L231" s="214"/>
      <c r="M231" s="214"/>
      <c r="N231" s="214"/>
      <c r="O231" s="218">
        <f t="shared" si="7"/>
        <v>0</v>
      </c>
    </row>
    <row r="232" spans="1:15" x14ac:dyDescent="0.25">
      <c r="A232" s="386"/>
      <c r="B232" s="386"/>
      <c r="C232" s="152"/>
      <c r="D232" s="186">
        <v>113</v>
      </c>
      <c r="E232" s="182"/>
      <c r="F232" s="183"/>
      <c r="G232" s="214"/>
      <c r="H232" s="216" t="str">
        <f t="shared" si="6"/>
        <v>SE REQUIERE ASIGNAR LA FUENTE DE FINANCIAMIENTO</v>
      </c>
      <c r="I232" s="214"/>
      <c r="J232" s="214"/>
      <c r="K232" s="214"/>
      <c r="L232" s="214"/>
      <c r="M232" s="214"/>
      <c r="N232" s="214"/>
      <c r="O232" s="218">
        <f t="shared" si="7"/>
        <v>0</v>
      </c>
    </row>
    <row r="233" spans="1:15" x14ac:dyDescent="0.25">
      <c r="A233" s="386"/>
      <c r="B233" s="386"/>
      <c r="C233" s="152"/>
      <c r="D233" s="186">
        <v>113</v>
      </c>
      <c r="E233" s="182"/>
      <c r="F233" s="183"/>
      <c r="G233" s="214"/>
      <c r="H233" s="216" t="str">
        <f t="shared" si="6"/>
        <v>SE REQUIERE ASIGNAR LA FUENTE DE FINANCIAMIENTO</v>
      </c>
      <c r="I233" s="214"/>
      <c r="J233" s="214"/>
      <c r="K233" s="214"/>
      <c r="L233" s="214"/>
      <c r="M233" s="214"/>
      <c r="N233" s="214"/>
      <c r="O233" s="218">
        <f t="shared" si="7"/>
        <v>0</v>
      </c>
    </row>
    <row r="234" spans="1:15" x14ac:dyDescent="0.25">
      <c r="A234" s="386"/>
      <c r="B234" s="386"/>
      <c r="C234" s="152"/>
      <c r="D234" s="186">
        <v>113</v>
      </c>
      <c r="E234" s="182"/>
      <c r="F234" s="183"/>
      <c r="G234" s="214"/>
      <c r="H234" s="216" t="str">
        <f t="shared" si="6"/>
        <v>SE REQUIERE ASIGNAR LA FUENTE DE FINANCIAMIENTO</v>
      </c>
      <c r="I234" s="214"/>
      <c r="J234" s="214"/>
      <c r="K234" s="214"/>
      <c r="L234" s="214"/>
      <c r="M234" s="214"/>
      <c r="N234" s="214"/>
      <c r="O234" s="218">
        <f t="shared" si="7"/>
        <v>0</v>
      </c>
    </row>
    <row r="235" spans="1:15" x14ac:dyDescent="0.25">
      <c r="A235" s="386"/>
      <c r="B235" s="386"/>
      <c r="C235" s="152"/>
      <c r="D235" s="186">
        <v>113</v>
      </c>
      <c r="E235" s="182"/>
      <c r="F235" s="183"/>
      <c r="G235" s="214"/>
      <c r="H235" s="216" t="str">
        <f t="shared" si="6"/>
        <v>SE REQUIERE ASIGNAR LA FUENTE DE FINANCIAMIENTO</v>
      </c>
      <c r="I235" s="214"/>
      <c r="J235" s="214"/>
      <c r="K235" s="214"/>
      <c r="L235" s="214"/>
      <c r="M235" s="214"/>
      <c r="N235" s="214"/>
      <c r="O235" s="218">
        <f t="shared" si="7"/>
        <v>0</v>
      </c>
    </row>
    <row r="236" spans="1:15" x14ac:dyDescent="0.25">
      <c r="A236" s="386"/>
      <c r="B236" s="386"/>
      <c r="C236" s="152"/>
      <c r="D236" s="186">
        <v>113</v>
      </c>
      <c r="E236" s="182"/>
      <c r="F236" s="183"/>
      <c r="G236" s="214"/>
      <c r="H236" s="216" t="str">
        <f t="shared" si="6"/>
        <v>SE REQUIERE ASIGNAR LA FUENTE DE FINANCIAMIENTO</v>
      </c>
      <c r="I236" s="214"/>
      <c r="J236" s="214"/>
      <c r="K236" s="214"/>
      <c r="L236" s="214"/>
      <c r="M236" s="214"/>
      <c r="N236" s="214"/>
      <c r="O236" s="218">
        <f t="shared" si="7"/>
        <v>0</v>
      </c>
    </row>
    <row r="237" spans="1:15" x14ac:dyDescent="0.25">
      <c r="A237" s="386"/>
      <c r="B237" s="386"/>
      <c r="C237" s="152"/>
      <c r="D237" s="186">
        <v>113</v>
      </c>
      <c r="E237" s="182"/>
      <c r="F237" s="183"/>
      <c r="G237" s="214"/>
      <c r="H237" s="216" t="str">
        <f t="shared" si="6"/>
        <v>SE REQUIERE ASIGNAR LA FUENTE DE FINANCIAMIENTO</v>
      </c>
      <c r="I237" s="214"/>
      <c r="J237" s="214"/>
      <c r="K237" s="214"/>
      <c r="L237" s="214"/>
      <c r="M237" s="214"/>
      <c r="N237" s="214"/>
      <c r="O237" s="218">
        <f t="shared" si="7"/>
        <v>0</v>
      </c>
    </row>
    <row r="238" spans="1:15" x14ac:dyDescent="0.25">
      <c r="A238" s="386"/>
      <c r="B238" s="386"/>
      <c r="C238" s="152"/>
      <c r="D238" s="186">
        <v>113</v>
      </c>
      <c r="E238" s="182"/>
      <c r="F238" s="183"/>
      <c r="G238" s="213"/>
      <c r="H238" s="216" t="str">
        <f t="shared" si="6"/>
        <v>SE REQUIERE ASIGNAR LA FUENTE DE FINANCIAMIENTO</v>
      </c>
      <c r="I238" s="213"/>
      <c r="J238" s="213"/>
      <c r="K238" s="213"/>
      <c r="L238" s="213"/>
      <c r="M238" s="213"/>
      <c r="N238" s="213"/>
      <c r="O238" s="218">
        <f t="shared" si="7"/>
        <v>0</v>
      </c>
    </row>
    <row r="239" spans="1:15" x14ac:dyDescent="0.25">
      <c r="A239" s="386"/>
      <c r="B239" s="386"/>
      <c r="C239" s="152"/>
      <c r="D239" s="186">
        <v>113</v>
      </c>
      <c r="E239" s="182"/>
      <c r="F239" s="183"/>
      <c r="G239" s="214"/>
      <c r="H239" s="216" t="str">
        <f t="shared" si="6"/>
        <v>SE REQUIERE ASIGNAR LA FUENTE DE FINANCIAMIENTO</v>
      </c>
      <c r="I239" s="214"/>
      <c r="J239" s="214"/>
      <c r="K239" s="214"/>
      <c r="L239" s="214"/>
      <c r="M239" s="214"/>
      <c r="N239" s="214"/>
      <c r="O239" s="218">
        <f t="shared" si="7"/>
        <v>0</v>
      </c>
    </row>
    <row r="240" spans="1:15" x14ac:dyDescent="0.25">
      <c r="A240" s="386"/>
      <c r="B240" s="386"/>
      <c r="C240" s="152"/>
      <c r="D240" s="186">
        <v>113</v>
      </c>
      <c r="E240" s="182"/>
      <c r="F240" s="183"/>
      <c r="G240" s="213"/>
      <c r="H240" s="216" t="str">
        <f t="shared" si="6"/>
        <v>SE REQUIERE ASIGNAR LA FUENTE DE FINANCIAMIENTO</v>
      </c>
      <c r="I240" s="213"/>
      <c r="J240" s="213"/>
      <c r="K240" s="213"/>
      <c r="L240" s="213"/>
      <c r="M240" s="213"/>
      <c r="N240" s="213"/>
      <c r="O240" s="218">
        <f t="shared" si="7"/>
        <v>0</v>
      </c>
    </row>
    <row r="241" spans="1:15" x14ac:dyDescent="0.25">
      <c r="A241" s="386"/>
      <c r="B241" s="386"/>
      <c r="C241" s="152"/>
      <c r="D241" s="186">
        <v>113</v>
      </c>
      <c r="E241" s="182"/>
      <c r="F241" s="183"/>
      <c r="G241" s="214"/>
      <c r="H241" s="216" t="str">
        <f t="shared" si="6"/>
        <v>SE REQUIERE ASIGNAR LA FUENTE DE FINANCIAMIENTO</v>
      </c>
      <c r="I241" s="214"/>
      <c r="J241" s="214"/>
      <c r="K241" s="214"/>
      <c r="L241" s="214"/>
      <c r="M241" s="214"/>
      <c r="N241" s="214"/>
      <c r="O241" s="218">
        <f t="shared" si="7"/>
        <v>0</v>
      </c>
    </row>
    <row r="242" spans="1:15" x14ac:dyDescent="0.25">
      <c r="A242" s="386"/>
      <c r="B242" s="386"/>
      <c r="C242" s="152"/>
      <c r="D242" s="186">
        <v>113</v>
      </c>
      <c r="E242" s="182"/>
      <c r="F242" s="183"/>
      <c r="G242" s="214"/>
      <c r="H242" s="216" t="str">
        <f t="shared" si="6"/>
        <v>SE REQUIERE ASIGNAR LA FUENTE DE FINANCIAMIENTO</v>
      </c>
      <c r="I242" s="214"/>
      <c r="J242" s="214"/>
      <c r="K242" s="214"/>
      <c r="L242" s="214"/>
      <c r="M242" s="214"/>
      <c r="N242" s="214"/>
      <c r="O242" s="218">
        <f t="shared" si="7"/>
        <v>0</v>
      </c>
    </row>
    <row r="243" spans="1:15" x14ac:dyDescent="0.25">
      <c r="A243" s="386"/>
      <c r="B243" s="386"/>
      <c r="C243" s="152"/>
      <c r="D243" s="186">
        <v>113</v>
      </c>
      <c r="E243" s="182"/>
      <c r="F243" s="183"/>
      <c r="G243" s="214"/>
      <c r="H243" s="216" t="str">
        <f t="shared" si="6"/>
        <v>SE REQUIERE ASIGNAR LA FUENTE DE FINANCIAMIENTO</v>
      </c>
      <c r="I243" s="214"/>
      <c r="J243" s="214"/>
      <c r="K243" s="214"/>
      <c r="L243" s="214"/>
      <c r="M243" s="214"/>
      <c r="N243" s="214"/>
      <c r="O243" s="218">
        <f t="shared" si="7"/>
        <v>0</v>
      </c>
    </row>
    <row r="244" spans="1:15" x14ac:dyDescent="0.25">
      <c r="A244" s="386"/>
      <c r="B244" s="386"/>
      <c r="C244" s="152"/>
      <c r="D244" s="186">
        <v>113</v>
      </c>
      <c r="E244" s="182"/>
      <c r="F244" s="183"/>
      <c r="G244" s="214"/>
      <c r="H244" s="216" t="str">
        <f t="shared" si="6"/>
        <v>SE REQUIERE ASIGNAR LA FUENTE DE FINANCIAMIENTO</v>
      </c>
      <c r="I244" s="214"/>
      <c r="J244" s="214"/>
      <c r="K244" s="214"/>
      <c r="L244" s="214"/>
      <c r="M244" s="214"/>
      <c r="N244" s="214"/>
      <c r="O244" s="218">
        <f t="shared" si="7"/>
        <v>0</v>
      </c>
    </row>
    <row r="245" spans="1:15" x14ac:dyDescent="0.25">
      <c r="A245" s="386"/>
      <c r="B245" s="386"/>
      <c r="C245" s="152"/>
      <c r="D245" s="186">
        <v>113</v>
      </c>
      <c r="E245" s="182"/>
      <c r="F245" s="183"/>
      <c r="G245" s="214"/>
      <c r="H245" s="216" t="str">
        <f t="shared" si="6"/>
        <v>SE REQUIERE ASIGNAR LA FUENTE DE FINANCIAMIENTO</v>
      </c>
      <c r="I245" s="214"/>
      <c r="J245" s="214"/>
      <c r="K245" s="214"/>
      <c r="L245" s="214"/>
      <c r="M245" s="214"/>
      <c r="N245" s="214"/>
      <c r="O245" s="218">
        <f t="shared" si="7"/>
        <v>0</v>
      </c>
    </row>
    <row r="246" spans="1:15" x14ac:dyDescent="0.25">
      <c r="A246" s="386"/>
      <c r="B246" s="386"/>
      <c r="C246" s="152"/>
      <c r="D246" s="186">
        <v>113</v>
      </c>
      <c r="E246" s="182"/>
      <c r="F246" s="183"/>
      <c r="G246" s="213"/>
      <c r="H246" s="216" t="str">
        <f t="shared" si="6"/>
        <v>SE REQUIERE ASIGNAR LA FUENTE DE FINANCIAMIENTO</v>
      </c>
      <c r="I246" s="213"/>
      <c r="J246" s="213"/>
      <c r="K246" s="213"/>
      <c r="L246" s="213"/>
      <c r="M246" s="213"/>
      <c r="N246" s="213"/>
      <c r="O246" s="218">
        <f t="shared" si="7"/>
        <v>0</v>
      </c>
    </row>
    <row r="247" spans="1:15" x14ac:dyDescent="0.25">
      <c r="A247" s="386"/>
      <c r="B247" s="386"/>
      <c r="C247" s="152"/>
      <c r="D247" s="186">
        <v>113</v>
      </c>
      <c r="E247" s="182"/>
      <c r="F247" s="183"/>
      <c r="G247" s="214"/>
      <c r="H247" s="216" t="str">
        <f t="shared" si="6"/>
        <v>SE REQUIERE ASIGNAR LA FUENTE DE FINANCIAMIENTO</v>
      </c>
      <c r="I247" s="214"/>
      <c r="J247" s="214"/>
      <c r="K247" s="214"/>
      <c r="L247" s="214"/>
      <c r="M247" s="214"/>
      <c r="N247" s="214"/>
      <c r="O247" s="218">
        <f t="shared" si="7"/>
        <v>0</v>
      </c>
    </row>
    <row r="248" spans="1:15" x14ac:dyDescent="0.25">
      <c r="A248" s="386"/>
      <c r="B248" s="386"/>
      <c r="C248" s="152"/>
      <c r="D248" s="186">
        <v>113</v>
      </c>
      <c r="E248" s="182"/>
      <c r="F248" s="183"/>
      <c r="G248" s="214"/>
      <c r="H248" s="216" t="str">
        <f t="shared" si="6"/>
        <v>SE REQUIERE ASIGNAR LA FUENTE DE FINANCIAMIENTO</v>
      </c>
      <c r="I248" s="214"/>
      <c r="J248" s="214"/>
      <c r="K248" s="214"/>
      <c r="L248" s="214"/>
      <c r="M248" s="214"/>
      <c r="N248" s="214"/>
      <c r="O248" s="218">
        <f t="shared" si="7"/>
        <v>0</v>
      </c>
    </row>
    <row r="249" spans="1:15" x14ac:dyDescent="0.25">
      <c r="A249" s="386"/>
      <c r="B249" s="386"/>
      <c r="C249" s="152"/>
      <c r="D249" s="186">
        <v>113</v>
      </c>
      <c r="E249" s="182"/>
      <c r="F249" s="183"/>
      <c r="G249" s="214"/>
      <c r="H249" s="216" t="str">
        <f t="shared" si="6"/>
        <v>SE REQUIERE ASIGNAR LA FUENTE DE FINANCIAMIENTO</v>
      </c>
      <c r="I249" s="214"/>
      <c r="J249" s="214"/>
      <c r="K249" s="214"/>
      <c r="L249" s="214"/>
      <c r="M249" s="214"/>
      <c r="N249" s="214"/>
      <c r="O249" s="218">
        <f t="shared" si="7"/>
        <v>0</v>
      </c>
    </row>
    <row r="250" spans="1:15" x14ac:dyDescent="0.25">
      <c r="A250" s="386"/>
      <c r="B250" s="386"/>
      <c r="C250" s="152"/>
      <c r="D250" s="186">
        <v>113</v>
      </c>
      <c r="E250" s="182"/>
      <c r="F250" s="183"/>
      <c r="G250" s="213"/>
      <c r="H250" s="216" t="str">
        <f t="shared" si="6"/>
        <v>SE REQUIERE ASIGNAR LA FUENTE DE FINANCIAMIENTO</v>
      </c>
      <c r="I250" s="213"/>
      <c r="J250" s="213"/>
      <c r="K250" s="213"/>
      <c r="L250" s="213"/>
      <c r="M250" s="213"/>
      <c r="N250" s="213"/>
      <c r="O250" s="218">
        <f t="shared" si="7"/>
        <v>0</v>
      </c>
    </row>
    <row r="251" spans="1:15" x14ac:dyDescent="0.25">
      <c r="A251" s="386"/>
      <c r="B251" s="386"/>
      <c r="C251" s="152"/>
      <c r="D251" s="186">
        <v>113</v>
      </c>
      <c r="E251" s="182"/>
      <c r="F251" s="183"/>
      <c r="G251" s="213"/>
      <c r="H251" s="216" t="str">
        <f t="shared" si="6"/>
        <v>SE REQUIERE ASIGNAR LA FUENTE DE FINANCIAMIENTO</v>
      </c>
      <c r="I251" s="213"/>
      <c r="J251" s="213"/>
      <c r="K251" s="213"/>
      <c r="L251" s="213"/>
      <c r="M251" s="213"/>
      <c r="N251" s="213"/>
      <c r="O251" s="218">
        <f t="shared" si="7"/>
        <v>0</v>
      </c>
    </row>
    <row r="252" spans="1:15" x14ac:dyDescent="0.25">
      <c r="A252" s="386"/>
      <c r="B252" s="386"/>
      <c r="C252" s="152"/>
      <c r="D252" s="186">
        <v>113</v>
      </c>
      <c r="E252" s="182"/>
      <c r="F252" s="183"/>
      <c r="G252" s="214"/>
      <c r="H252" s="216" t="str">
        <f t="shared" si="6"/>
        <v>SE REQUIERE ASIGNAR LA FUENTE DE FINANCIAMIENTO</v>
      </c>
      <c r="I252" s="214"/>
      <c r="J252" s="214"/>
      <c r="K252" s="214"/>
      <c r="L252" s="214"/>
      <c r="M252" s="214"/>
      <c r="N252" s="214"/>
      <c r="O252" s="218">
        <f t="shared" si="7"/>
        <v>0</v>
      </c>
    </row>
    <row r="253" spans="1:15" x14ac:dyDescent="0.25">
      <c r="A253" s="386"/>
      <c r="B253" s="386"/>
      <c r="C253" s="152"/>
      <c r="D253" s="186">
        <v>113</v>
      </c>
      <c r="E253" s="182"/>
      <c r="F253" s="183"/>
      <c r="G253" s="214"/>
      <c r="H253" s="216" t="str">
        <f t="shared" si="6"/>
        <v>SE REQUIERE ASIGNAR LA FUENTE DE FINANCIAMIENTO</v>
      </c>
      <c r="I253" s="214"/>
      <c r="J253" s="214"/>
      <c r="K253" s="214"/>
      <c r="L253" s="214"/>
      <c r="M253" s="214"/>
      <c r="N253" s="214"/>
      <c r="O253" s="218">
        <f t="shared" si="7"/>
        <v>0</v>
      </c>
    </row>
    <row r="254" spans="1:15" x14ac:dyDescent="0.25">
      <c r="A254" s="386"/>
      <c r="B254" s="386"/>
      <c r="C254" s="152"/>
      <c r="D254" s="186">
        <v>113</v>
      </c>
      <c r="E254" s="182"/>
      <c r="F254" s="183"/>
      <c r="G254" s="214"/>
      <c r="H254" s="216" t="str">
        <f t="shared" si="6"/>
        <v>SE REQUIERE ASIGNAR LA FUENTE DE FINANCIAMIENTO</v>
      </c>
      <c r="I254" s="214"/>
      <c r="J254" s="214"/>
      <c r="K254" s="214"/>
      <c r="L254" s="214"/>
      <c r="M254" s="214"/>
      <c r="N254" s="214"/>
      <c r="O254" s="218">
        <f t="shared" si="7"/>
        <v>0</v>
      </c>
    </row>
    <row r="255" spans="1:15" x14ac:dyDescent="0.25">
      <c r="A255" s="386"/>
      <c r="B255" s="386"/>
      <c r="C255" s="152"/>
      <c r="D255" s="186">
        <v>113</v>
      </c>
      <c r="E255" s="182"/>
      <c r="F255" s="183"/>
      <c r="G255" s="214"/>
      <c r="H255" s="216" t="str">
        <f t="shared" si="6"/>
        <v>SE REQUIERE ASIGNAR LA FUENTE DE FINANCIAMIENTO</v>
      </c>
      <c r="I255" s="214"/>
      <c r="J255" s="214"/>
      <c r="K255" s="214"/>
      <c r="L255" s="214"/>
      <c r="M255" s="214"/>
      <c r="N255" s="214"/>
      <c r="O255" s="218">
        <f t="shared" si="7"/>
        <v>0</v>
      </c>
    </row>
    <row r="256" spans="1:15" x14ac:dyDescent="0.25">
      <c r="A256" s="386"/>
      <c r="B256" s="386"/>
      <c r="C256" s="152"/>
      <c r="D256" s="186">
        <v>113</v>
      </c>
      <c r="E256" s="182"/>
      <c r="F256" s="183"/>
      <c r="G256" s="214"/>
      <c r="H256" s="216" t="str">
        <f t="shared" si="6"/>
        <v>SE REQUIERE ASIGNAR LA FUENTE DE FINANCIAMIENTO</v>
      </c>
      <c r="I256" s="214"/>
      <c r="J256" s="214"/>
      <c r="K256" s="214"/>
      <c r="L256" s="214"/>
      <c r="M256" s="214"/>
      <c r="N256" s="214"/>
      <c r="O256" s="218">
        <f t="shared" si="7"/>
        <v>0</v>
      </c>
    </row>
    <row r="257" spans="1:15" x14ac:dyDescent="0.25">
      <c r="A257" s="386"/>
      <c r="B257" s="386"/>
      <c r="C257" s="152"/>
      <c r="D257" s="186">
        <v>113</v>
      </c>
      <c r="E257" s="182"/>
      <c r="F257" s="183"/>
      <c r="G257" s="214"/>
      <c r="H257" s="216" t="str">
        <f t="shared" si="6"/>
        <v>SE REQUIERE ASIGNAR LA FUENTE DE FINANCIAMIENTO</v>
      </c>
      <c r="I257" s="214"/>
      <c r="J257" s="214"/>
      <c r="K257" s="214"/>
      <c r="L257" s="214"/>
      <c r="M257" s="214"/>
      <c r="N257" s="214"/>
      <c r="O257" s="218">
        <f t="shared" si="7"/>
        <v>0</v>
      </c>
    </row>
    <row r="258" spans="1:15" x14ac:dyDescent="0.25">
      <c r="A258" s="386"/>
      <c r="B258" s="386"/>
      <c r="C258" s="152"/>
      <c r="D258" s="186">
        <v>113</v>
      </c>
      <c r="E258" s="182"/>
      <c r="F258" s="183"/>
      <c r="G258" s="213"/>
      <c r="H258" s="216" t="str">
        <f t="shared" si="6"/>
        <v>SE REQUIERE ASIGNAR LA FUENTE DE FINANCIAMIENTO</v>
      </c>
      <c r="I258" s="213"/>
      <c r="J258" s="213"/>
      <c r="K258" s="213"/>
      <c r="L258" s="213"/>
      <c r="M258" s="213"/>
      <c r="N258" s="213"/>
      <c r="O258" s="218">
        <f t="shared" si="7"/>
        <v>0</v>
      </c>
    </row>
    <row r="259" spans="1:15" x14ac:dyDescent="0.25">
      <c r="A259" s="386"/>
      <c r="B259" s="386"/>
      <c r="C259" s="152"/>
      <c r="D259" s="186">
        <v>113</v>
      </c>
      <c r="E259" s="182"/>
      <c r="F259" s="183"/>
      <c r="G259" s="214"/>
      <c r="H259" s="216" t="str">
        <f t="shared" si="6"/>
        <v>SE REQUIERE ASIGNAR LA FUENTE DE FINANCIAMIENTO</v>
      </c>
      <c r="I259" s="214"/>
      <c r="J259" s="214"/>
      <c r="K259" s="214"/>
      <c r="L259" s="214"/>
      <c r="M259" s="214"/>
      <c r="N259" s="214"/>
      <c r="O259" s="218">
        <f t="shared" si="7"/>
        <v>0</v>
      </c>
    </row>
    <row r="260" spans="1:15" x14ac:dyDescent="0.25">
      <c r="A260" s="386"/>
      <c r="B260" s="386"/>
      <c r="C260" s="152"/>
      <c r="D260" s="186">
        <v>113</v>
      </c>
      <c r="E260" s="182"/>
      <c r="F260" s="183"/>
      <c r="G260" s="214"/>
      <c r="H260" s="216" t="str">
        <f t="shared" ref="H260:H323" si="8">IF(E260="","SE REQUIERE ASIGNAR LA FUENTE DE FINANCIAMIENTO",IF(F260="","ES NECESARIO ESTABLECER EL NÚMERO DE PLAZAS",IF(G260="","SE NECESITA ESTABLECER UN MONTO MENSUAL",F260*G260*12)))</f>
        <v>SE REQUIERE ASIGNAR LA FUENTE DE FINANCIAMIENTO</v>
      </c>
      <c r="I260" s="214"/>
      <c r="J260" s="214"/>
      <c r="K260" s="214"/>
      <c r="L260" s="214"/>
      <c r="M260" s="214"/>
      <c r="N260" s="214"/>
      <c r="O260" s="218">
        <f t="shared" ref="O260:O323" si="9">SUM(H260:N260)</f>
        <v>0</v>
      </c>
    </row>
    <row r="261" spans="1:15" x14ac:dyDescent="0.25">
      <c r="A261" s="386"/>
      <c r="B261" s="386"/>
      <c r="C261" s="152"/>
      <c r="D261" s="186">
        <v>113</v>
      </c>
      <c r="E261" s="182"/>
      <c r="F261" s="183"/>
      <c r="G261" s="214"/>
      <c r="H261" s="216" t="str">
        <f t="shared" si="8"/>
        <v>SE REQUIERE ASIGNAR LA FUENTE DE FINANCIAMIENTO</v>
      </c>
      <c r="I261" s="214"/>
      <c r="J261" s="214"/>
      <c r="K261" s="214"/>
      <c r="L261" s="214"/>
      <c r="M261" s="214"/>
      <c r="N261" s="214"/>
      <c r="O261" s="218">
        <f t="shared" si="9"/>
        <v>0</v>
      </c>
    </row>
    <row r="262" spans="1:15" x14ac:dyDescent="0.25">
      <c r="A262" s="386"/>
      <c r="B262" s="386"/>
      <c r="C262" s="152"/>
      <c r="D262" s="186">
        <v>113</v>
      </c>
      <c r="E262" s="182"/>
      <c r="F262" s="183"/>
      <c r="G262" s="214"/>
      <c r="H262" s="216" t="str">
        <f t="shared" si="8"/>
        <v>SE REQUIERE ASIGNAR LA FUENTE DE FINANCIAMIENTO</v>
      </c>
      <c r="I262" s="214"/>
      <c r="J262" s="214"/>
      <c r="K262" s="214"/>
      <c r="L262" s="214"/>
      <c r="M262" s="214"/>
      <c r="N262" s="214"/>
      <c r="O262" s="218">
        <f t="shared" si="9"/>
        <v>0</v>
      </c>
    </row>
    <row r="263" spans="1:15" x14ac:dyDescent="0.25">
      <c r="A263" s="386"/>
      <c r="B263" s="386"/>
      <c r="C263" s="152"/>
      <c r="D263" s="186">
        <v>113</v>
      </c>
      <c r="E263" s="182"/>
      <c r="F263" s="183"/>
      <c r="G263" s="213"/>
      <c r="H263" s="216" t="str">
        <f t="shared" si="8"/>
        <v>SE REQUIERE ASIGNAR LA FUENTE DE FINANCIAMIENTO</v>
      </c>
      <c r="I263" s="213"/>
      <c r="J263" s="213"/>
      <c r="K263" s="213"/>
      <c r="L263" s="213"/>
      <c r="M263" s="213"/>
      <c r="N263" s="213"/>
      <c r="O263" s="218">
        <f t="shared" si="9"/>
        <v>0</v>
      </c>
    </row>
    <row r="264" spans="1:15" x14ac:dyDescent="0.25">
      <c r="A264" s="386"/>
      <c r="B264" s="386"/>
      <c r="C264" s="152"/>
      <c r="D264" s="186">
        <v>113</v>
      </c>
      <c r="E264" s="182"/>
      <c r="F264" s="183"/>
      <c r="G264" s="214"/>
      <c r="H264" s="216" t="str">
        <f t="shared" si="8"/>
        <v>SE REQUIERE ASIGNAR LA FUENTE DE FINANCIAMIENTO</v>
      </c>
      <c r="I264" s="214"/>
      <c r="J264" s="214"/>
      <c r="K264" s="214"/>
      <c r="L264" s="214"/>
      <c r="M264" s="214"/>
      <c r="N264" s="214"/>
      <c r="O264" s="218">
        <f t="shared" si="9"/>
        <v>0</v>
      </c>
    </row>
    <row r="265" spans="1:15" x14ac:dyDescent="0.25">
      <c r="A265" s="386"/>
      <c r="B265" s="386"/>
      <c r="C265" s="152"/>
      <c r="D265" s="186">
        <v>113</v>
      </c>
      <c r="E265" s="182"/>
      <c r="F265" s="183"/>
      <c r="G265" s="214"/>
      <c r="H265" s="216" t="str">
        <f t="shared" si="8"/>
        <v>SE REQUIERE ASIGNAR LA FUENTE DE FINANCIAMIENTO</v>
      </c>
      <c r="I265" s="214"/>
      <c r="J265" s="214"/>
      <c r="K265" s="214"/>
      <c r="L265" s="214"/>
      <c r="M265" s="214"/>
      <c r="N265" s="214"/>
      <c r="O265" s="218">
        <f t="shared" si="9"/>
        <v>0</v>
      </c>
    </row>
    <row r="266" spans="1:15" x14ac:dyDescent="0.25">
      <c r="A266" s="386"/>
      <c r="B266" s="386"/>
      <c r="C266" s="152"/>
      <c r="D266" s="186">
        <v>113</v>
      </c>
      <c r="E266" s="182"/>
      <c r="F266" s="183"/>
      <c r="G266" s="213"/>
      <c r="H266" s="216" t="str">
        <f t="shared" si="8"/>
        <v>SE REQUIERE ASIGNAR LA FUENTE DE FINANCIAMIENTO</v>
      </c>
      <c r="I266" s="213"/>
      <c r="J266" s="213"/>
      <c r="K266" s="213"/>
      <c r="L266" s="213"/>
      <c r="M266" s="213"/>
      <c r="N266" s="213"/>
      <c r="O266" s="218">
        <f t="shared" si="9"/>
        <v>0</v>
      </c>
    </row>
    <row r="267" spans="1:15" x14ac:dyDescent="0.25">
      <c r="A267" s="386"/>
      <c r="B267" s="386"/>
      <c r="C267" s="152"/>
      <c r="D267" s="186">
        <v>113</v>
      </c>
      <c r="E267" s="182"/>
      <c r="F267" s="183"/>
      <c r="G267" s="214"/>
      <c r="H267" s="216" t="str">
        <f t="shared" si="8"/>
        <v>SE REQUIERE ASIGNAR LA FUENTE DE FINANCIAMIENTO</v>
      </c>
      <c r="I267" s="214"/>
      <c r="J267" s="214"/>
      <c r="K267" s="214"/>
      <c r="L267" s="214"/>
      <c r="M267" s="214"/>
      <c r="N267" s="214"/>
      <c r="O267" s="218">
        <f t="shared" si="9"/>
        <v>0</v>
      </c>
    </row>
    <row r="268" spans="1:15" x14ac:dyDescent="0.25">
      <c r="A268" s="386"/>
      <c r="B268" s="386"/>
      <c r="C268" s="152"/>
      <c r="D268" s="186">
        <v>113</v>
      </c>
      <c r="E268" s="182"/>
      <c r="F268" s="183"/>
      <c r="G268" s="214"/>
      <c r="H268" s="216" t="str">
        <f t="shared" si="8"/>
        <v>SE REQUIERE ASIGNAR LA FUENTE DE FINANCIAMIENTO</v>
      </c>
      <c r="I268" s="214"/>
      <c r="J268" s="214"/>
      <c r="K268" s="214"/>
      <c r="L268" s="214"/>
      <c r="M268" s="214"/>
      <c r="N268" s="214"/>
      <c r="O268" s="218">
        <f t="shared" si="9"/>
        <v>0</v>
      </c>
    </row>
    <row r="269" spans="1:15" x14ac:dyDescent="0.25">
      <c r="A269" s="386"/>
      <c r="B269" s="386"/>
      <c r="C269" s="152"/>
      <c r="D269" s="186">
        <v>113</v>
      </c>
      <c r="E269" s="182"/>
      <c r="F269" s="183"/>
      <c r="G269" s="214"/>
      <c r="H269" s="216" t="str">
        <f t="shared" si="8"/>
        <v>SE REQUIERE ASIGNAR LA FUENTE DE FINANCIAMIENTO</v>
      </c>
      <c r="I269" s="214"/>
      <c r="J269" s="214"/>
      <c r="K269" s="214"/>
      <c r="L269" s="214"/>
      <c r="M269" s="214"/>
      <c r="N269" s="214"/>
      <c r="O269" s="218">
        <f t="shared" si="9"/>
        <v>0</v>
      </c>
    </row>
    <row r="270" spans="1:15" x14ac:dyDescent="0.25">
      <c r="A270" s="386"/>
      <c r="B270" s="386"/>
      <c r="C270" s="152"/>
      <c r="D270" s="186">
        <v>113</v>
      </c>
      <c r="E270" s="182"/>
      <c r="F270" s="183"/>
      <c r="G270" s="214"/>
      <c r="H270" s="216" t="str">
        <f t="shared" si="8"/>
        <v>SE REQUIERE ASIGNAR LA FUENTE DE FINANCIAMIENTO</v>
      </c>
      <c r="I270" s="214"/>
      <c r="J270" s="214"/>
      <c r="K270" s="214"/>
      <c r="L270" s="214"/>
      <c r="M270" s="214"/>
      <c r="N270" s="214"/>
      <c r="O270" s="218">
        <f t="shared" si="9"/>
        <v>0</v>
      </c>
    </row>
    <row r="271" spans="1:15" x14ac:dyDescent="0.25">
      <c r="A271" s="386"/>
      <c r="B271" s="386"/>
      <c r="C271" s="152"/>
      <c r="D271" s="186">
        <v>113</v>
      </c>
      <c r="E271" s="182"/>
      <c r="F271" s="183"/>
      <c r="G271" s="214"/>
      <c r="H271" s="216" t="str">
        <f t="shared" si="8"/>
        <v>SE REQUIERE ASIGNAR LA FUENTE DE FINANCIAMIENTO</v>
      </c>
      <c r="I271" s="214"/>
      <c r="J271" s="214"/>
      <c r="K271" s="214"/>
      <c r="L271" s="214"/>
      <c r="M271" s="214"/>
      <c r="N271" s="214"/>
      <c r="O271" s="218">
        <f t="shared" si="9"/>
        <v>0</v>
      </c>
    </row>
    <row r="272" spans="1:15" x14ac:dyDescent="0.25">
      <c r="A272" s="386"/>
      <c r="B272" s="386"/>
      <c r="C272" s="152"/>
      <c r="D272" s="186">
        <v>113</v>
      </c>
      <c r="E272" s="182"/>
      <c r="F272" s="183"/>
      <c r="G272" s="214"/>
      <c r="H272" s="216" t="str">
        <f t="shared" si="8"/>
        <v>SE REQUIERE ASIGNAR LA FUENTE DE FINANCIAMIENTO</v>
      </c>
      <c r="I272" s="214"/>
      <c r="J272" s="214"/>
      <c r="K272" s="214"/>
      <c r="L272" s="214"/>
      <c r="M272" s="214"/>
      <c r="N272" s="214"/>
      <c r="O272" s="218">
        <f t="shared" si="9"/>
        <v>0</v>
      </c>
    </row>
    <row r="273" spans="1:15" x14ac:dyDescent="0.25">
      <c r="A273" s="386"/>
      <c r="B273" s="386"/>
      <c r="C273" s="152"/>
      <c r="D273" s="186">
        <v>113</v>
      </c>
      <c r="E273" s="182"/>
      <c r="F273" s="183"/>
      <c r="G273" s="213"/>
      <c r="H273" s="216" t="str">
        <f t="shared" si="8"/>
        <v>SE REQUIERE ASIGNAR LA FUENTE DE FINANCIAMIENTO</v>
      </c>
      <c r="I273" s="213"/>
      <c r="J273" s="213"/>
      <c r="K273" s="213"/>
      <c r="L273" s="213"/>
      <c r="M273" s="213"/>
      <c r="N273" s="213"/>
      <c r="O273" s="218">
        <f t="shared" si="9"/>
        <v>0</v>
      </c>
    </row>
    <row r="274" spans="1:15" x14ac:dyDescent="0.25">
      <c r="A274" s="386"/>
      <c r="B274" s="386"/>
      <c r="C274" s="152"/>
      <c r="D274" s="186">
        <v>113</v>
      </c>
      <c r="E274" s="182"/>
      <c r="F274" s="183"/>
      <c r="G274" s="214"/>
      <c r="H274" s="216" t="str">
        <f t="shared" si="8"/>
        <v>SE REQUIERE ASIGNAR LA FUENTE DE FINANCIAMIENTO</v>
      </c>
      <c r="I274" s="214"/>
      <c r="J274" s="214"/>
      <c r="K274" s="214"/>
      <c r="L274" s="214"/>
      <c r="M274" s="214"/>
      <c r="N274" s="214"/>
      <c r="O274" s="218">
        <f t="shared" si="9"/>
        <v>0</v>
      </c>
    </row>
    <row r="275" spans="1:15" x14ac:dyDescent="0.25">
      <c r="A275" s="386"/>
      <c r="B275" s="386"/>
      <c r="C275" s="152"/>
      <c r="D275" s="186">
        <v>113</v>
      </c>
      <c r="E275" s="182"/>
      <c r="F275" s="183"/>
      <c r="G275" s="213"/>
      <c r="H275" s="216" t="str">
        <f t="shared" si="8"/>
        <v>SE REQUIERE ASIGNAR LA FUENTE DE FINANCIAMIENTO</v>
      </c>
      <c r="I275" s="213"/>
      <c r="J275" s="213"/>
      <c r="K275" s="213"/>
      <c r="L275" s="213"/>
      <c r="M275" s="213"/>
      <c r="N275" s="213"/>
      <c r="O275" s="218">
        <f t="shared" si="9"/>
        <v>0</v>
      </c>
    </row>
    <row r="276" spans="1:15" x14ac:dyDescent="0.25">
      <c r="A276" s="386"/>
      <c r="B276" s="386"/>
      <c r="C276" s="152"/>
      <c r="D276" s="186">
        <v>113</v>
      </c>
      <c r="E276" s="182"/>
      <c r="F276" s="183"/>
      <c r="G276" s="214"/>
      <c r="H276" s="216" t="str">
        <f t="shared" si="8"/>
        <v>SE REQUIERE ASIGNAR LA FUENTE DE FINANCIAMIENTO</v>
      </c>
      <c r="I276" s="214"/>
      <c r="J276" s="214"/>
      <c r="K276" s="214"/>
      <c r="L276" s="214"/>
      <c r="M276" s="214"/>
      <c r="N276" s="214"/>
      <c r="O276" s="218">
        <f t="shared" si="9"/>
        <v>0</v>
      </c>
    </row>
    <row r="277" spans="1:15" x14ac:dyDescent="0.25">
      <c r="A277" s="386"/>
      <c r="B277" s="386"/>
      <c r="C277" s="152"/>
      <c r="D277" s="186">
        <v>113</v>
      </c>
      <c r="E277" s="182"/>
      <c r="F277" s="183"/>
      <c r="G277" s="214"/>
      <c r="H277" s="216" t="str">
        <f t="shared" si="8"/>
        <v>SE REQUIERE ASIGNAR LA FUENTE DE FINANCIAMIENTO</v>
      </c>
      <c r="I277" s="214"/>
      <c r="J277" s="214"/>
      <c r="K277" s="214"/>
      <c r="L277" s="214"/>
      <c r="M277" s="214"/>
      <c r="N277" s="214"/>
      <c r="O277" s="218">
        <f t="shared" si="9"/>
        <v>0</v>
      </c>
    </row>
    <row r="278" spans="1:15" x14ac:dyDescent="0.25">
      <c r="A278" s="386"/>
      <c r="B278" s="386"/>
      <c r="C278" s="152"/>
      <c r="D278" s="186">
        <v>113</v>
      </c>
      <c r="E278" s="182"/>
      <c r="F278" s="183"/>
      <c r="G278" s="214"/>
      <c r="H278" s="216" t="str">
        <f t="shared" si="8"/>
        <v>SE REQUIERE ASIGNAR LA FUENTE DE FINANCIAMIENTO</v>
      </c>
      <c r="I278" s="214"/>
      <c r="J278" s="214"/>
      <c r="K278" s="214"/>
      <c r="L278" s="214"/>
      <c r="M278" s="214"/>
      <c r="N278" s="214"/>
      <c r="O278" s="218">
        <f t="shared" si="9"/>
        <v>0</v>
      </c>
    </row>
    <row r="279" spans="1:15" x14ac:dyDescent="0.25">
      <c r="A279" s="386"/>
      <c r="B279" s="386"/>
      <c r="C279" s="152"/>
      <c r="D279" s="186">
        <v>113</v>
      </c>
      <c r="E279" s="182"/>
      <c r="F279" s="183"/>
      <c r="G279" s="214"/>
      <c r="H279" s="216" t="str">
        <f t="shared" si="8"/>
        <v>SE REQUIERE ASIGNAR LA FUENTE DE FINANCIAMIENTO</v>
      </c>
      <c r="I279" s="214"/>
      <c r="J279" s="214"/>
      <c r="K279" s="214"/>
      <c r="L279" s="214"/>
      <c r="M279" s="214"/>
      <c r="N279" s="214"/>
      <c r="O279" s="218">
        <f t="shared" si="9"/>
        <v>0</v>
      </c>
    </row>
    <row r="280" spans="1:15" x14ac:dyDescent="0.25">
      <c r="A280" s="386"/>
      <c r="B280" s="386"/>
      <c r="C280" s="152"/>
      <c r="D280" s="186">
        <v>113</v>
      </c>
      <c r="E280" s="182"/>
      <c r="F280" s="183"/>
      <c r="G280" s="214"/>
      <c r="H280" s="216" t="str">
        <f t="shared" si="8"/>
        <v>SE REQUIERE ASIGNAR LA FUENTE DE FINANCIAMIENTO</v>
      </c>
      <c r="I280" s="214"/>
      <c r="J280" s="214"/>
      <c r="K280" s="214"/>
      <c r="L280" s="214"/>
      <c r="M280" s="214"/>
      <c r="N280" s="214"/>
      <c r="O280" s="218">
        <f t="shared" si="9"/>
        <v>0</v>
      </c>
    </row>
    <row r="281" spans="1:15" x14ac:dyDescent="0.25">
      <c r="A281" s="386"/>
      <c r="B281" s="386"/>
      <c r="C281" s="152"/>
      <c r="D281" s="186">
        <v>113</v>
      </c>
      <c r="E281" s="182"/>
      <c r="F281" s="183"/>
      <c r="G281" s="214"/>
      <c r="H281" s="216" t="str">
        <f t="shared" si="8"/>
        <v>SE REQUIERE ASIGNAR LA FUENTE DE FINANCIAMIENTO</v>
      </c>
      <c r="I281" s="214"/>
      <c r="J281" s="214"/>
      <c r="K281" s="214"/>
      <c r="L281" s="214"/>
      <c r="M281" s="214"/>
      <c r="N281" s="214"/>
      <c r="O281" s="218">
        <f t="shared" si="9"/>
        <v>0</v>
      </c>
    </row>
    <row r="282" spans="1:15" x14ac:dyDescent="0.25">
      <c r="A282" s="386"/>
      <c r="B282" s="386"/>
      <c r="C282" s="152"/>
      <c r="D282" s="186">
        <v>113</v>
      </c>
      <c r="E282" s="182"/>
      <c r="F282" s="183"/>
      <c r="G282" s="214"/>
      <c r="H282" s="216" t="str">
        <f t="shared" si="8"/>
        <v>SE REQUIERE ASIGNAR LA FUENTE DE FINANCIAMIENTO</v>
      </c>
      <c r="I282" s="214"/>
      <c r="J282" s="214"/>
      <c r="K282" s="214"/>
      <c r="L282" s="214"/>
      <c r="M282" s="214"/>
      <c r="N282" s="214"/>
      <c r="O282" s="218">
        <f t="shared" si="9"/>
        <v>0</v>
      </c>
    </row>
    <row r="283" spans="1:15" x14ac:dyDescent="0.25">
      <c r="A283" s="386"/>
      <c r="B283" s="386"/>
      <c r="C283" s="152"/>
      <c r="D283" s="186">
        <v>113</v>
      </c>
      <c r="E283" s="182"/>
      <c r="F283" s="183"/>
      <c r="G283" s="214"/>
      <c r="H283" s="216" t="str">
        <f t="shared" si="8"/>
        <v>SE REQUIERE ASIGNAR LA FUENTE DE FINANCIAMIENTO</v>
      </c>
      <c r="I283" s="214"/>
      <c r="J283" s="214"/>
      <c r="K283" s="214"/>
      <c r="L283" s="214"/>
      <c r="M283" s="214"/>
      <c r="N283" s="214"/>
      <c r="O283" s="218">
        <f t="shared" si="9"/>
        <v>0</v>
      </c>
    </row>
    <row r="284" spans="1:15" x14ac:dyDescent="0.25">
      <c r="A284" s="386"/>
      <c r="B284" s="386"/>
      <c r="C284" s="152"/>
      <c r="D284" s="186">
        <v>113</v>
      </c>
      <c r="E284" s="182"/>
      <c r="F284" s="183"/>
      <c r="G284" s="213"/>
      <c r="H284" s="216" t="str">
        <f t="shared" si="8"/>
        <v>SE REQUIERE ASIGNAR LA FUENTE DE FINANCIAMIENTO</v>
      </c>
      <c r="I284" s="213"/>
      <c r="J284" s="213"/>
      <c r="K284" s="213"/>
      <c r="L284" s="213"/>
      <c r="M284" s="213"/>
      <c r="N284" s="213"/>
      <c r="O284" s="218">
        <f t="shared" si="9"/>
        <v>0</v>
      </c>
    </row>
    <row r="285" spans="1:15" x14ac:dyDescent="0.25">
      <c r="A285" s="386"/>
      <c r="B285" s="386"/>
      <c r="C285" s="152"/>
      <c r="D285" s="186">
        <v>113</v>
      </c>
      <c r="E285" s="182"/>
      <c r="F285" s="183"/>
      <c r="G285" s="214"/>
      <c r="H285" s="216" t="str">
        <f t="shared" si="8"/>
        <v>SE REQUIERE ASIGNAR LA FUENTE DE FINANCIAMIENTO</v>
      </c>
      <c r="I285" s="214"/>
      <c r="J285" s="214"/>
      <c r="K285" s="214"/>
      <c r="L285" s="214"/>
      <c r="M285" s="214"/>
      <c r="N285" s="214"/>
      <c r="O285" s="218">
        <f t="shared" si="9"/>
        <v>0</v>
      </c>
    </row>
    <row r="286" spans="1:15" x14ac:dyDescent="0.25">
      <c r="A286" s="386"/>
      <c r="B286" s="386"/>
      <c r="C286" s="152"/>
      <c r="D286" s="186">
        <v>113</v>
      </c>
      <c r="E286" s="182"/>
      <c r="F286" s="183"/>
      <c r="G286" s="214"/>
      <c r="H286" s="216" t="str">
        <f t="shared" si="8"/>
        <v>SE REQUIERE ASIGNAR LA FUENTE DE FINANCIAMIENTO</v>
      </c>
      <c r="I286" s="214"/>
      <c r="J286" s="214"/>
      <c r="K286" s="214"/>
      <c r="L286" s="214"/>
      <c r="M286" s="214"/>
      <c r="N286" s="214"/>
      <c r="O286" s="218">
        <f t="shared" si="9"/>
        <v>0</v>
      </c>
    </row>
    <row r="287" spans="1:15" x14ac:dyDescent="0.25">
      <c r="A287" s="386"/>
      <c r="B287" s="386"/>
      <c r="C287" s="152"/>
      <c r="D287" s="186">
        <v>113</v>
      </c>
      <c r="E287" s="182"/>
      <c r="F287" s="183"/>
      <c r="G287" s="214"/>
      <c r="H287" s="216" t="str">
        <f t="shared" si="8"/>
        <v>SE REQUIERE ASIGNAR LA FUENTE DE FINANCIAMIENTO</v>
      </c>
      <c r="I287" s="214"/>
      <c r="J287" s="214"/>
      <c r="K287" s="214"/>
      <c r="L287" s="214"/>
      <c r="M287" s="214"/>
      <c r="N287" s="214"/>
      <c r="O287" s="218">
        <f t="shared" si="9"/>
        <v>0</v>
      </c>
    </row>
    <row r="288" spans="1:15" x14ac:dyDescent="0.25">
      <c r="A288" s="386"/>
      <c r="B288" s="386"/>
      <c r="C288" s="152"/>
      <c r="D288" s="186">
        <v>113</v>
      </c>
      <c r="E288" s="182"/>
      <c r="F288" s="183"/>
      <c r="G288" s="214"/>
      <c r="H288" s="216" t="str">
        <f t="shared" si="8"/>
        <v>SE REQUIERE ASIGNAR LA FUENTE DE FINANCIAMIENTO</v>
      </c>
      <c r="I288" s="214"/>
      <c r="J288" s="214"/>
      <c r="K288" s="214"/>
      <c r="L288" s="214"/>
      <c r="M288" s="214"/>
      <c r="N288" s="214"/>
      <c r="O288" s="218">
        <f t="shared" si="9"/>
        <v>0</v>
      </c>
    </row>
    <row r="289" spans="1:15" x14ac:dyDescent="0.25">
      <c r="A289" s="386"/>
      <c r="B289" s="386"/>
      <c r="C289" s="152"/>
      <c r="D289" s="186">
        <v>113</v>
      </c>
      <c r="E289" s="182"/>
      <c r="F289" s="183"/>
      <c r="G289" s="214"/>
      <c r="H289" s="216" t="str">
        <f t="shared" si="8"/>
        <v>SE REQUIERE ASIGNAR LA FUENTE DE FINANCIAMIENTO</v>
      </c>
      <c r="I289" s="214"/>
      <c r="J289" s="214"/>
      <c r="K289" s="214"/>
      <c r="L289" s="214"/>
      <c r="M289" s="214"/>
      <c r="N289" s="214"/>
      <c r="O289" s="218">
        <f t="shared" si="9"/>
        <v>0</v>
      </c>
    </row>
    <row r="290" spans="1:15" x14ac:dyDescent="0.25">
      <c r="A290" s="386"/>
      <c r="B290" s="386"/>
      <c r="C290" s="152"/>
      <c r="D290" s="186">
        <v>113</v>
      </c>
      <c r="E290" s="182"/>
      <c r="F290" s="183"/>
      <c r="G290" s="214"/>
      <c r="H290" s="216" t="str">
        <f t="shared" si="8"/>
        <v>SE REQUIERE ASIGNAR LA FUENTE DE FINANCIAMIENTO</v>
      </c>
      <c r="I290" s="214"/>
      <c r="J290" s="214"/>
      <c r="K290" s="214"/>
      <c r="L290" s="214"/>
      <c r="M290" s="214"/>
      <c r="N290" s="214"/>
      <c r="O290" s="218">
        <f t="shared" si="9"/>
        <v>0</v>
      </c>
    </row>
    <row r="291" spans="1:15" x14ac:dyDescent="0.25">
      <c r="A291" s="386"/>
      <c r="B291" s="386"/>
      <c r="C291" s="152"/>
      <c r="D291" s="186">
        <v>113</v>
      </c>
      <c r="E291" s="182"/>
      <c r="F291" s="183"/>
      <c r="G291" s="214"/>
      <c r="H291" s="216" t="str">
        <f t="shared" si="8"/>
        <v>SE REQUIERE ASIGNAR LA FUENTE DE FINANCIAMIENTO</v>
      </c>
      <c r="I291" s="214"/>
      <c r="J291" s="214"/>
      <c r="K291" s="214"/>
      <c r="L291" s="214"/>
      <c r="M291" s="214"/>
      <c r="N291" s="214"/>
      <c r="O291" s="218">
        <f t="shared" si="9"/>
        <v>0</v>
      </c>
    </row>
    <row r="292" spans="1:15" x14ac:dyDescent="0.25">
      <c r="A292" s="386"/>
      <c r="B292" s="386"/>
      <c r="C292" s="152"/>
      <c r="D292" s="186">
        <v>113</v>
      </c>
      <c r="E292" s="182"/>
      <c r="F292" s="183"/>
      <c r="G292" s="214"/>
      <c r="H292" s="216" t="str">
        <f t="shared" si="8"/>
        <v>SE REQUIERE ASIGNAR LA FUENTE DE FINANCIAMIENTO</v>
      </c>
      <c r="I292" s="214"/>
      <c r="J292" s="214"/>
      <c r="K292" s="214"/>
      <c r="L292" s="214"/>
      <c r="M292" s="214"/>
      <c r="N292" s="214"/>
      <c r="O292" s="218">
        <f t="shared" si="9"/>
        <v>0</v>
      </c>
    </row>
    <row r="293" spans="1:15" x14ac:dyDescent="0.25">
      <c r="A293" s="386"/>
      <c r="B293" s="386"/>
      <c r="C293" s="152"/>
      <c r="D293" s="186">
        <v>113</v>
      </c>
      <c r="E293" s="182"/>
      <c r="F293" s="183"/>
      <c r="G293" s="214"/>
      <c r="H293" s="216" t="str">
        <f t="shared" si="8"/>
        <v>SE REQUIERE ASIGNAR LA FUENTE DE FINANCIAMIENTO</v>
      </c>
      <c r="I293" s="214"/>
      <c r="J293" s="214"/>
      <c r="K293" s="214"/>
      <c r="L293" s="214"/>
      <c r="M293" s="214"/>
      <c r="N293" s="214"/>
      <c r="O293" s="218">
        <f t="shared" si="9"/>
        <v>0</v>
      </c>
    </row>
    <row r="294" spans="1:15" x14ac:dyDescent="0.25">
      <c r="A294" s="386"/>
      <c r="B294" s="386"/>
      <c r="C294" s="152"/>
      <c r="D294" s="186">
        <v>113</v>
      </c>
      <c r="E294" s="182"/>
      <c r="F294" s="183"/>
      <c r="G294" s="213"/>
      <c r="H294" s="216" t="str">
        <f t="shared" si="8"/>
        <v>SE REQUIERE ASIGNAR LA FUENTE DE FINANCIAMIENTO</v>
      </c>
      <c r="I294" s="213"/>
      <c r="J294" s="213"/>
      <c r="K294" s="213"/>
      <c r="L294" s="213"/>
      <c r="M294" s="213"/>
      <c r="N294" s="213"/>
      <c r="O294" s="218">
        <f t="shared" si="9"/>
        <v>0</v>
      </c>
    </row>
    <row r="295" spans="1:15" x14ac:dyDescent="0.25">
      <c r="A295" s="386"/>
      <c r="B295" s="386"/>
      <c r="C295" s="152"/>
      <c r="D295" s="186">
        <v>113</v>
      </c>
      <c r="E295" s="182"/>
      <c r="F295" s="183"/>
      <c r="G295" s="214"/>
      <c r="H295" s="216" t="str">
        <f t="shared" si="8"/>
        <v>SE REQUIERE ASIGNAR LA FUENTE DE FINANCIAMIENTO</v>
      </c>
      <c r="I295" s="214"/>
      <c r="J295" s="214"/>
      <c r="K295" s="214"/>
      <c r="L295" s="214"/>
      <c r="M295" s="214"/>
      <c r="N295" s="214"/>
      <c r="O295" s="218">
        <f t="shared" si="9"/>
        <v>0</v>
      </c>
    </row>
    <row r="296" spans="1:15" x14ac:dyDescent="0.25">
      <c r="A296" s="386"/>
      <c r="B296" s="386"/>
      <c r="C296" s="152"/>
      <c r="D296" s="186">
        <v>113</v>
      </c>
      <c r="E296" s="182"/>
      <c r="F296" s="183"/>
      <c r="G296" s="214"/>
      <c r="H296" s="216" t="str">
        <f t="shared" si="8"/>
        <v>SE REQUIERE ASIGNAR LA FUENTE DE FINANCIAMIENTO</v>
      </c>
      <c r="I296" s="214"/>
      <c r="J296" s="214"/>
      <c r="K296" s="214"/>
      <c r="L296" s="214"/>
      <c r="M296" s="214"/>
      <c r="N296" s="214"/>
      <c r="O296" s="218">
        <f t="shared" si="9"/>
        <v>0</v>
      </c>
    </row>
    <row r="297" spans="1:15" x14ac:dyDescent="0.25">
      <c r="A297" s="386"/>
      <c r="B297" s="386"/>
      <c r="C297" s="152"/>
      <c r="D297" s="186">
        <v>113</v>
      </c>
      <c r="E297" s="182"/>
      <c r="F297" s="183"/>
      <c r="G297" s="214"/>
      <c r="H297" s="216" t="str">
        <f t="shared" si="8"/>
        <v>SE REQUIERE ASIGNAR LA FUENTE DE FINANCIAMIENTO</v>
      </c>
      <c r="I297" s="214"/>
      <c r="J297" s="214"/>
      <c r="K297" s="214"/>
      <c r="L297" s="214"/>
      <c r="M297" s="214"/>
      <c r="N297" s="214"/>
      <c r="O297" s="218">
        <f t="shared" si="9"/>
        <v>0</v>
      </c>
    </row>
    <row r="298" spans="1:15" x14ac:dyDescent="0.25">
      <c r="A298" s="386"/>
      <c r="B298" s="386"/>
      <c r="C298" s="152"/>
      <c r="D298" s="186">
        <v>113</v>
      </c>
      <c r="E298" s="182"/>
      <c r="F298" s="183"/>
      <c r="G298" s="214"/>
      <c r="H298" s="216" t="str">
        <f t="shared" si="8"/>
        <v>SE REQUIERE ASIGNAR LA FUENTE DE FINANCIAMIENTO</v>
      </c>
      <c r="I298" s="214"/>
      <c r="J298" s="214"/>
      <c r="K298" s="214"/>
      <c r="L298" s="214"/>
      <c r="M298" s="214"/>
      <c r="N298" s="214"/>
      <c r="O298" s="218">
        <f t="shared" si="9"/>
        <v>0</v>
      </c>
    </row>
    <row r="299" spans="1:15" x14ac:dyDescent="0.25">
      <c r="A299" s="386"/>
      <c r="B299" s="386"/>
      <c r="C299" s="152"/>
      <c r="D299" s="186">
        <v>113</v>
      </c>
      <c r="E299" s="182"/>
      <c r="F299" s="183"/>
      <c r="G299" s="213"/>
      <c r="H299" s="216" t="str">
        <f t="shared" si="8"/>
        <v>SE REQUIERE ASIGNAR LA FUENTE DE FINANCIAMIENTO</v>
      </c>
      <c r="I299" s="213"/>
      <c r="J299" s="213"/>
      <c r="K299" s="213"/>
      <c r="L299" s="213"/>
      <c r="M299" s="213"/>
      <c r="N299" s="213"/>
      <c r="O299" s="218">
        <f t="shared" si="9"/>
        <v>0</v>
      </c>
    </row>
    <row r="300" spans="1:15" x14ac:dyDescent="0.25">
      <c r="A300" s="386"/>
      <c r="B300" s="386"/>
      <c r="C300" s="152"/>
      <c r="D300" s="186">
        <v>113</v>
      </c>
      <c r="E300" s="182"/>
      <c r="F300" s="183"/>
      <c r="G300" s="214"/>
      <c r="H300" s="216" t="str">
        <f t="shared" si="8"/>
        <v>SE REQUIERE ASIGNAR LA FUENTE DE FINANCIAMIENTO</v>
      </c>
      <c r="I300" s="214"/>
      <c r="J300" s="214"/>
      <c r="K300" s="214"/>
      <c r="L300" s="214"/>
      <c r="M300" s="214"/>
      <c r="N300" s="214"/>
      <c r="O300" s="218">
        <f t="shared" si="9"/>
        <v>0</v>
      </c>
    </row>
    <row r="301" spans="1:15" x14ac:dyDescent="0.25">
      <c r="A301" s="386"/>
      <c r="B301" s="386"/>
      <c r="C301" s="152"/>
      <c r="D301" s="186">
        <v>113</v>
      </c>
      <c r="E301" s="182"/>
      <c r="F301" s="183"/>
      <c r="G301" s="214"/>
      <c r="H301" s="216" t="str">
        <f t="shared" si="8"/>
        <v>SE REQUIERE ASIGNAR LA FUENTE DE FINANCIAMIENTO</v>
      </c>
      <c r="I301" s="214"/>
      <c r="J301" s="214"/>
      <c r="K301" s="214"/>
      <c r="L301" s="214"/>
      <c r="M301" s="214"/>
      <c r="N301" s="214"/>
      <c r="O301" s="218">
        <f t="shared" si="9"/>
        <v>0</v>
      </c>
    </row>
    <row r="302" spans="1:15" x14ac:dyDescent="0.25">
      <c r="A302" s="386"/>
      <c r="B302" s="386"/>
      <c r="C302" s="152"/>
      <c r="D302" s="186">
        <v>113</v>
      </c>
      <c r="E302" s="182"/>
      <c r="F302" s="183"/>
      <c r="G302" s="214"/>
      <c r="H302" s="216" t="str">
        <f t="shared" si="8"/>
        <v>SE REQUIERE ASIGNAR LA FUENTE DE FINANCIAMIENTO</v>
      </c>
      <c r="I302" s="214"/>
      <c r="J302" s="214"/>
      <c r="K302" s="214"/>
      <c r="L302" s="214"/>
      <c r="M302" s="214"/>
      <c r="N302" s="214"/>
      <c r="O302" s="218">
        <f t="shared" si="9"/>
        <v>0</v>
      </c>
    </row>
    <row r="303" spans="1:15" x14ac:dyDescent="0.25">
      <c r="A303" s="386"/>
      <c r="B303" s="386"/>
      <c r="C303" s="152"/>
      <c r="D303" s="186">
        <v>113</v>
      </c>
      <c r="E303" s="182"/>
      <c r="F303" s="183"/>
      <c r="G303" s="214"/>
      <c r="H303" s="216" t="str">
        <f t="shared" si="8"/>
        <v>SE REQUIERE ASIGNAR LA FUENTE DE FINANCIAMIENTO</v>
      </c>
      <c r="I303" s="214"/>
      <c r="J303" s="214"/>
      <c r="K303" s="214"/>
      <c r="L303" s="214"/>
      <c r="M303" s="214"/>
      <c r="N303" s="214"/>
      <c r="O303" s="218">
        <f t="shared" si="9"/>
        <v>0</v>
      </c>
    </row>
    <row r="304" spans="1:15" x14ac:dyDescent="0.25">
      <c r="A304" s="386"/>
      <c r="B304" s="386"/>
      <c r="C304" s="152"/>
      <c r="D304" s="186">
        <v>113</v>
      </c>
      <c r="E304" s="182"/>
      <c r="F304" s="183"/>
      <c r="G304" s="214"/>
      <c r="H304" s="216" t="str">
        <f t="shared" si="8"/>
        <v>SE REQUIERE ASIGNAR LA FUENTE DE FINANCIAMIENTO</v>
      </c>
      <c r="I304" s="214"/>
      <c r="J304" s="214"/>
      <c r="K304" s="214"/>
      <c r="L304" s="214"/>
      <c r="M304" s="214"/>
      <c r="N304" s="214"/>
      <c r="O304" s="218">
        <f t="shared" si="9"/>
        <v>0</v>
      </c>
    </row>
    <row r="305" spans="1:15" x14ac:dyDescent="0.25">
      <c r="A305" s="386"/>
      <c r="B305" s="386"/>
      <c r="C305" s="152"/>
      <c r="D305" s="186">
        <v>113</v>
      </c>
      <c r="E305" s="182"/>
      <c r="F305" s="183"/>
      <c r="G305" s="214"/>
      <c r="H305" s="216" t="str">
        <f t="shared" si="8"/>
        <v>SE REQUIERE ASIGNAR LA FUENTE DE FINANCIAMIENTO</v>
      </c>
      <c r="I305" s="214"/>
      <c r="J305" s="214"/>
      <c r="K305" s="214"/>
      <c r="L305" s="214"/>
      <c r="M305" s="214"/>
      <c r="N305" s="214"/>
      <c r="O305" s="218">
        <f t="shared" si="9"/>
        <v>0</v>
      </c>
    </row>
    <row r="306" spans="1:15" x14ac:dyDescent="0.25">
      <c r="A306" s="386"/>
      <c r="B306" s="386"/>
      <c r="C306" s="152"/>
      <c r="D306" s="186">
        <v>113</v>
      </c>
      <c r="E306" s="182"/>
      <c r="F306" s="183"/>
      <c r="G306" s="214"/>
      <c r="H306" s="216" t="str">
        <f t="shared" si="8"/>
        <v>SE REQUIERE ASIGNAR LA FUENTE DE FINANCIAMIENTO</v>
      </c>
      <c r="I306" s="214"/>
      <c r="J306" s="214"/>
      <c r="K306" s="214"/>
      <c r="L306" s="214"/>
      <c r="M306" s="214"/>
      <c r="N306" s="214"/>
      <c r="O306" s="218">
        <f t="shared" si="9"/>
        <v>0</v>
      </c>
    </row>
    <row r="307" spans="1:15" x14ac:dyDescent="0.25">
      <c r="A307" s="386"/>
      <c r="B307" s="386"/>
      <c r="C307" s="152"/>
      <c r="D307" s="186">
        <v>113</v>
      </c>
      <c r="E307" s="182"/>
      <c r="F307" s="183"/>
      <c r="G307" s="214"/>
      <c r="H307" s="216" t="str">
        <f t="shared" si="8"/>
        <v>SE REQUIERE ASIGNAR LA FUENTE DE FINANCIAMIENTO</v>
      </c>
      <c r="I307" s="214"/>
      <c r="J307" s="214"/>
      <c r="K307" s="214"/>
      <c r="L307" s="214"/>
      <c r="M307" s="214"/>
      <c r="N307" s="214"/>
      <c r="O307" s="218">
        <f t="shared" si="9"/>
        <v>0</v>
      </c>
    </row>
    <row r="308" spans="1:15" x14ac:dyDescent="0.25">
      <c r="A308" s="386"/>
      <c r="B308" s="386"/>
      <c r="C308" s="152"/>
      <c r="D308" s="186">
        <v>113</v>
      </c>
      <c r="E308" s="182"/>
      <c r="F308" s="183"/>
      <c r="G308" s="214"/>
      <c r="H308" s="216" t="str">
        <f t="shared" si="8"/>
        <v>SE REQUIERE ASIGNAR LA FUENTE DE FINANCIAMIENTO</v>
      </c>
      <c r="I308" s="214"/>
      <c r="J308" s="214"/>
      <c r="K308" s="214"/>
      <c r="L308" s="214"/>
      <c r="M308" s="214"/>
      <c r="N308" s="214"/>
      <c r="O308" s="218">
        <f t="shared" si="9"/>
        <v>0</v>
      </c>
    </row>
    <row r="309" spans="1:15" x14ac:dyDescent="0.25">
      <c r="A309" s="386"/>
      <c r="B309" s="386"/>
      <c r="C309" s="152"/>
      <c r="D309" s="186">
        <v>113</v>
      </c>
      <c r="E309" s="182"/>
      <c r="F309" s="183"/>
      <c r="G309" s="213"/>
      <c r="H309" s="216" t="str">
        <f t="shared" si="8"/>
        <v>SE REQUIERE ASIGNAR LA FUENTE DE FINANCIAMIENTO</v>
      </c>
      <c r="I309" s="213"/>
      <c r="J309" s="213"/>
      <c r="K309" s="213"/>
      <c r="L309" s="213"/>
      <c r="M309" s="213"/>
      <c r="N309" s="213"/>
      <c r="O309" s="218">
        <f t="shared" si="9"/>
        <v>0</v>
      </c>
    </row>
    <row r="310" spans="1:15" x14ac:dyDescent="0.25">
      <c r="A310" s="386"/>
      <c r="B310" s="386"/>
      <c r="C310" s="152"/>
      <c r="D310" s="186">
        <v>113</v>
      </c>
      <c r="E310" s="182"/>
      <c r="F310" s="183"/>
      <c r="G310" s="213"/>
      <c r="H310" s="216" t="str">
        <f t="shared" si="8"/>
        <v>SE REQUIERE ASIGNAR LA FUENTE DE FINANCIAMIENTO</v>
      </c>
      <c r="I310" s="213"/>
      <c r="J310" s="213"/>
      <c r="K310" s="213"/>
      <c r="L310" s="213"/>
      <c r="M310" s="213"/>
      <c r="N310" s="213"/>
      <c r="O310" s="218">
        <f t="shared" si="9"/>
        <v>0</v>
      </c>
    </row>
    <row r="311" spans="1:15" x14ac:dyDescent="0.25">
      <c r="A311" s="386"/>
      <c r="B311" s="386"/>
      <c r="C311" s="152"/>
      <c r="D311" s="186">
        <v>113</v>
      </c>
      <c r="E311" s="182"/>
      <c r="F311" s="183"/>
      <c r="G311" s="214"/>
      <c r="H311" s="216" t="str">
        <f t="shared" si="8"/>
        <v>SE REQUIERE ASIGNAR LA FUENTE DE FINANCIAMIENTO</v>
      </c>
      <c r="I311" s="214"/>
      <c r="J311" s="214"/>
      <c r="K311" s="214"/>
      <c r="L311" s="214"/>
      <c r="M311" s="214"/>
      <c r="N311" s="214"/>
      <c r="O311" s="218">
        <f t="shared" si="9"/>
        <v>0</v>
      </c>
    </row>
    <row r="312" spans="1:15" x14ac:dyDescent="0.25">
      <c r="A312" s="386"/>
      <c r="B312" s="386"/>
      <c r="C312" s="152"/>
      <c r="D312" s="186">
        <v>113</v>
      </c>
      <c r="E312" s="182"/>
      <c r="F312" s="183"/>
      <c r="G312" s="214"/>
      <c r="H312" s="216" t="str">
        <f t="shared" si="8"/>
        <v>SE REQUIERE ASIGNAR LA FUENTE DE FINANCIAMIENTO</v>
      </c>
      <c r="I312" s="214"/>
      <c r="J312" s="214"/>
      <c r="K312" s="214"/>
      <c r="L312" s="214"/>
      <c r="M312" s="214"/>
      <c r="N312" s="214"/>
      <c r="O312" s="218">
        <f t="shared" si="9"/>
        <v>0</v>
      </c>
    </row>
    <row r="313" spans="1:15" x14ac:dyDescent="0.25">
      <c r="A313" s="386"/>
      <c r="B313" s="386"/>
      <c r="C313" s="152"/>
      <c r="D313" s="186">
        <v>113</v>
      </c>
      <c r="E313" s="182"/>
      <c r="F313" s="183"/>
      <c r="G313" s="214"/>
      <c r="H313" s="216" t="str">
        <f t="shared" si="8"/>
        <v>SE REQUIERE ASIGNAR LA FUENTE DE FINANCIAMIENTO</v>
      </c>
      <c r="I313" s="214"/>
      <c r="J313" s="214"/>
      <c r="K313" s="214"/>
      <c r="L313" s="214"/>
      <c r="M313" s="214"/>
      <c r="N313" s="214"/>
      <c r="O313" s="218">
        <f t="shared" si="9"/>
        <v>0</v>
      </c>
    </row>
    <row r="314" spans="1:15" x14ac:dyDescent="0.25">
      <c r="A314" s="386"/>
      <c r="B314" s="386"/>
      <c r="C314" s="152"/>
      <c r="D314" s="186">
        <v>113</v>
      </c>
      <c r="E314" s="182"/>
      <c r="F314" s="183"/>
      <c r="G314" s="214"/>
      <c r="H314" s="216" t="str">
        <f t="shared" si="8"/>
        <v>SE REQUIERE ASIGNAR LA FUENTE DE FINANCIAMIENTO</v>
      </c>
      <c r="I314" s="214"/>
      <c r="J314" s="214"/>
      <c r="K314" s="214"/>
      <c r="L314" s="214"/>
      <c r="M314" s="214"/>
      <c r="N314" s="214"/>
      <c r="O314" s="218">
        <f t="shared" si="9"/>
        <v>0</v>
      </c>
    </row>
    <row r="315" spans="1:15" x14ac:dyDescent="0.25">
      <c r="A315" s="386"/>
      <c r="B315" s="386"/>
      <c r="C315" s="152"/>
      <c r="D315" s="186">
        <v>113</v>
      </c>
      <c r="E315" s="182"/>
      <c r="F315" s="183"/>
      <c r="G315" s="214"/>
      <c r="H315" s="216" t="str">
        <f t="shared" si="8"/>
        <v>SE REQUIERE ASIGNAR LA FUENTE DE FINANCIAMIENTO</v>
      </c>
      <c r="I315" s="214"/>
      <c r="J315" s="214"/>
      <c r="K315" s="214"/>
      <c r="L315" s="214"/>
      <c r="M315" s="214"/>
      <c r="N315" s="214"/>
      <c r="O315" s="218">
        <f t="shared" si="9"/>
        <v>0</v>
      </c>
    </row>
    <row r="316" spans="1:15" x14ac:dyDescent="0.25">
      <c r="A316" s="386"/>
      <c r="B316" s="386"/>
      <c r="C316" s="152"/>
      <c r="D316" s="186">
        <v>113</v>
      </c>
      <c r="E316" s="182"/>
      <c r="F316" s="183"/>
      <c r="G316" s="214"/>
      <c r="H316" s="216" t="str">
        <f t="shared" si="8"/>
        <v>SE REQUIERE ASIGNAR LA FUENTE DE FINANCIAMIENTO</v>
      </c>
      <c r="I316" s="214"/>
      <c r="J316" s="214"/>
      <c r="K316" s="214"/>
      <c r="L316" s="214"/>
      <c r="M316" s="214"/>
      <c r="N316" s="214"/>
      <c r="O316" s="218">
        <f t="shared" si="9"/>
        <v>0</v>
      </c>
    </row>
    <row r="317" spans="1:15" x14ac:dyDescent="0.25">
      <c r="A317" s="386"/>
      <c r="B317" s="386"/>
      <c r="C317" s="152"/>
      <c r="D317" s="186">
        <v>113</v>
      </c>
      <c r="E317" s="182"/>
      <c r="F317" s="183"/>
      <c r="G317" s="214"/>
      <c r="H317" s="216" t="str">
        <f t="shared" si="8"/>
        <v>SE REQUIERE ASIGNAR LA FUENTE DE FINANCIAMIENTO</v>
      </c>
      <c r="I317" s="214"/>
      <c r="J317" s="214"/>
      <c r="K317" s="214"/>
      <c r="L317" s="214"/>
      <c r="M317" s="214"/>
      <c r="N317" s="214"/>
      <c r="O317" s="218">
        <f t="shared" si="9"/>
        <v>0</v>
      </c>
    </row>
    <row r="318" spans="1:15" x14ac:dyDescent="0.25">
      <c r="A318" s="386"/>
      <c r="B318" s="386"/>
      <c r="C318" s="152"/>
      <c r="D318" s="186">
        <v>113</v>
      </c>
      <c r="E318" s="182"/>
      <c r="F318" s="183"/>
      <c r="G318" s="214"/>
      <c r="H318" s="216" t="str">
        <f t="shared" si="8"/>
        <v>SE REQUIERE ASIGNAR LA FUENTE DE FINANCIAMIENTO</v>
      </c>
      <c r="I318" s="214"/>
      <c r="J318" s="214"/>
      <c r="K318" s="214"/>
      <c r="L318" s="214"/>
      <c r="M318" s="214"/>
      <c r="N318" s="214"/>
      <c r="O318" s="218">
        <f t="shared" si="9"/>
        <v>0</v>
      </c>
    </row>
    <row r="319" spans="1:15" x14ac:dyDescent="0.25">
      <c r="A319" s="386"/>
      <c r="B319" s="386"/>
      <c r="C319" s="152"/>
      <c r="D319" s="186">
        <v>113</v>
      </c>
      <c r="E319" s="182"/>
      <c r="F319" s="183"/>
      <c r="G319" s="213"/>
      <c r="H319" s="216" t="str">
        <f t="shared" si="8"/>
        <v>SE REQUIERE ASIGNAR LA FUENTE DE FINANCIAMIENTO</v>
      </c>
      <c r="I319" s="213"/>
      <c r="J319" s="213"/>
      <c r="K319" s="213"/>
      <c r="L319" s="213"/>
      <c r="M319" s="213"/>
      <c r="N319" s="213"/>
      <c r="O319" s="218">
        <f t="shared" si="9"/>
        <v>0</v>
      </c>
    </row>
    <row r="320" spans="1:15" x14ac:dyDescent="0.25">
      <c r="A320" s="386"/>
      <c r="B320" s="386"/>
      <c r="C320" s="152"/>
      <c r="D320" s="186">
        <v>113</v>
      </c>
      <c r="E320" s="182"/>
      <c r="F320" s="183"/>
      <c r="G320" s="214"/>
      <c r="H320" s="216" t="str">
        <f t="shared" si="8"/>
        <v>SE REQUIERE ASIGNAR LA FUENTE DE FINANCIAMIENTO</v>
      </c>
      <c r="I320" s="214"/>
      <c r="J320" s="214"/>
      <c r="K320" s="214"/>
      <c r="L320" s="214"/>
      <c r="M320" s="214"/>
      <c r="N320" s="214"/>
      <c r="O320" s="218">
        <f t="shared" si="9"/>
        <v>0</v>
      </c>
    </row>
    <row r="321" spans="1:15" x14ac:dyDescent="0.25">
      <c r="A321" s="386"/>
      <c r="B321" s="386"/>
      <c r="C321" s="152"/>
      <c r="D321" s="186">
        <v>113</v>
      </c>
      <c r="E321" s="182"/>
      <c r="F321" s="183"/>
      <c r="G321" s="214"/>
      <c r="H321" s="216" t="str">
        <f t="shared" si="8"/>
        <v>SE REQUIERE ASIGNAR LA FUENTE DE FINANCIAMIENTO</v>
      </c>
      <c r="I321" s="214"/>
      <c r="J321" s="214"/>
      <c r="K321" s="214"/>
      <c r="L321" s="214"/>
      <c r="M321" s="214"/>
      <c r="N321" s="214"/>
      <c r="O321" s="218">
        <f t="shared" si="9"/>
        <v>0</v>
      </c>
    </row>
    <row r="322" spans="1:15" x14ac:dyDescent="0.25">
      <c r="A322" s="386"/>
      <c r="B322" s="386"/>
      <c r="C322" s="152"/>
      <c r="D322" s="186">
        <v>113</v>
      </c>
      <c r="E322" s="182"/>
      <c r="F322" s="183"/>
      <c r="G322" s="214"/>
      <c r="H322" s="216" t="str">
        <f t="shared" si="8"/>
        <v>SE REQUIERE ASIGNAR LA FUENTE DE FINANCIAMIENTO</v>
      </c>
      <c r="I322" s="214"/>
      <c r="J322" s="214"/>
      <c r="K322" s="214"/>
      <c r="L322" s="214"/>
      <c r="M322" s="214"/>
      <c r="N322" s="214"/>
      <c r="O322" s="218">
        <f t="shared" si="9"/>
        <v>0</v>
      </c>
    </row>
    <row r="323" spans="1:15" x14ac:dyDescent="0.25">
      <c r="A323" s="386"/>
      <c r="B323" s="386"/>
      <c r="C323" s="152"/>
      <c r="D323" s="186">
        <v>113</v>
      </c>
      <c r="E323" s="182"/>
      <c r="F323" s="183"/>
      <c r="G323" s="214"/>
      <c r="H323" s="216" t="str">
        <f t="shared" si="8"/>
        <v>SE REQUIERE ASIGNAR LA FUENTE DE FINANCIAMIENTO</v>
      </c>
      <c r="I323" s="214"/>
      <c r="J323" s="214"/>
      <c r="K323" s="214"/>
      <c r="L323" s="214"/>
      <c r="M323" s="214"/>
      <c r="N323" s="214"/>
      <c r="O323" s="218">
        <f t="shared" si="9"/>
        <v>0</v>
      </c>
    </row>
    <row r="324" spans="1:15" x14ac:dyDescent="0.25">
      <c r="A324" s="386"/>
      <c r="B324" s="386"/>
      <c r="C324" s="152"/>
      <c r="D324" s="186">
        <v>113</v>
      </c>
      <c r="E324" s="182"/>
      <c r="F324" s="183"/>
      <c r="G324" s="214"/>
      <c r="H324" s="216" t="str">
        <f t="shared" ref="H324:H387" si="10">IF(E324="","SE REQUIERE ASIGNAR LA FUENTE DE FINANCIAMIENTO",IF(F324="","ES NECESARIO ESTABLECER EL NÚMERO DE PLAZAS",IF(G324="","SE NECESITA ESTABLECER UN MONTO MENSUAL",F324*G324*12)))</f>
        <v>SE REQUIERE ASIGNAR LA FUENTE DE FINANCIAMIENTO</v>
      </c>
      <c r="I324" s="214"/>
      <c r="J324" s="214"/>
      <c r="K324" s="214"/>
      <c r="L324" s="214"/>
      <c r="M324" s="214"/>
      <c r="N324" s="214"/>
      <c r="O324" s="218">
        <f t="shared" ref="O324:O387" si="11">SUM(H324:N324)</f>
        <v>0</v>
      </c>
    </row>
    <row r="325" spans="1:15" x14ac:dyDescent="0.25">
      <c r="A325" s="386"/>
      <c r="B325" s="386"/>
      <c r="C325" s="152"/>
      <c r="D325" s="186">
        <v>113</v>
      </c>
      <c r="E325" s="182"/>
      <c r="F325" s="183"/>
      <c r="G325" s="214"/>
      <c r="H325" s="216" t="str">
        <f t="shared" si="10"/>
        <v>SE REQUIERE ASIGNAR LA FUENTE DE FINANCIAMIENTO</v>
      </c>
      <c r="I325" s="214"/>
      <c r="J325" s="214"/>
      <c r="K325" s="214"/>
      <c r="L325" s="214"/>
      <c r="M325" s="214"/>
      <c r="N325" s="214"/>
      <c r="O325" s="218">
        <f t="shared" si="11"/>
        <v>0</v>
      </c>
    </row>
    <row r="326" spans="1:15" x14ac:dyDescent="0.25">
      <c r="A326" s="386"/>
      <c r="B326" s="386"/>
      <c r="C326" s="152"/>
      <c r="D326" s="186">
        <v>113</v>
      </c>
      <c r="E326" s="182"/>
      <c r="F326" s="183"/>
      <c r="G326" s="214"/>
      <c r="H326" s="216" t="str">
        <f t="shared" si="10"/>
        <v>SE REQUIERE ASIGNAR LA FUENTE DE FINANCIAMIENTO</v>
      </c>
      <c r="I326" s="214"/>
      <c r="J326" s="214"/>
      <c r="K326" s="214"/>
      <c r="L326" s="214"/>
      <c r="M326" s="214"/>
      <c r="N326" s="214"/>
      <c r="O326" s="218">
        <f t="shared" si="11"/>
        <v>0</v>
      </c>
    </row>
    <row r="327" spans="1:15" x14ac:dyDescent="0.25">
      <c r="A327" s="386"/>
      <c r="B327" s="386"/>
      <c r="C327" s="152"/>
      <c r="D327" s="186">
        <v>113</v>
      </c>
      <c r="E327" s="182"/>
      <c r="F327" s="183"/>
      <c r="G327" s="214"/>
      <c r="H327" s="216" t="str">
        <f t="shared" si="10"/>
        <v>SE REQUIERE ASIGNAR LA FUENTE DE FINANCIAMIENTO</v>
      </c>
      <c r="I327" s="214"/>
      <c r="J327" s="214"/>
      <c r="K327" s="214"/>
      <c r="L327" s="214"/>
      <c r="M327" s="214"/>
      <c r="N327" s="214"/>
      <c r="O327" s="218">
        <f t="shared" si="11"/>
        <v>0</v>
      </c>
    </row>
    <row r="328" spans="1:15" x14ac:dyDescent="0.25">
      <c r="A328" s="386"/>
      <c r="B328" s="386"/>
      <c r="C328" s="152"/>
      <c r="D328" s="186">
        <v>113</v>
      </c>
      <c r="E328" s="182"/>
      <c r="F328" s="183"/>
      <c r="G328" s="213"/>
      <c r="H328" s="216" t="str">
        <f t="shared" si="10"/>
        <v>SE REQUIERE ASIGNAR LA FUENTE DE FINANCIAMIENTO</v>
      </c>
      <c r="I328" s="213"/>
      <c r="J328" s="213"/>
      <c r="K328" s="213"/>
      <c r="L328" s="213"/>
      <c r="M328" s="213"/>
      <c r="N328" s="213"/>
      <c r="O328" s="218">
        <f t="shared" si="11"/>
        <v>0</v>
      </c>
    </row>
    <row r="329" spans="1:15" x14ac:dyDescent="0.25">
      <c r="A329" s="386"/>
      <c r="B329" s="386"/>
      <c r="C329" s="152"/>
      <c r="D329" s="186">
        <v>113</v>
      </c>
      <c r="E329" s="182"/>
      <c r="F329" s="183"/>
      <c r="G329" s="214"/>
      <c r="H329" s="216" t="str">
        <f t="shared" si="10"/>
        <v>SE REQUIERE ASIGNAR LA FUENTE DE FINANCIAMIENTO</v>
      </c>
      <c r="I329" s="214"/>
      <c r="J329" s="214"/>
      <c r="K329" s="214"/>
      <c r="L329" s="214"/>
      <c r="M329" s="214"/>
      <c r="N329" s="214"/>
      <c r="O329" s="218">
        <f t="shared" si="11"/>
        <v>0</v>
      </c>
    </row>
    <row r="330" spans="1:15" x14ac:dyDescent="0.25">
      <c r="A330" s="386"/>
      <c r="B330" s="386"/>
      <c r="C330" s="152"/>
      <c r="D330" s="186">
        <v>113</v>
      </c>
      <c r="E330" s="182"/>
      <c r="F330" s="183"/>
      <c r="G330" s="214"/>
      <c r="H330" s="216" t="str">
        <f t="shared" si="10"/>
        <v>SE REQUIERE ASIGNAR LA FUENTE DE FINANCIAMIENTO</v>
      </c>
      <c r="I330" s="214"/>
      <c r="J330" s="214"/>
      <c r="K330" s="214"/>
      <c r="L330" s="214"/>
      <c r="M330" s="214"/>
      <c r="N330" s="214"/>
      <c r="O330" s="218">
        <f t="shared" si="11"/>
        <v>0</v>
      </c>
    </row>
    <row r="331" spans="1:15" x14ac:dyDescent="0.25">
      <c r="A331" s="386"/>
      <c r="B331" s="386"/>
      <c r="C331" s="152"/>
      <c r="D331" s="186">
        <v>113</v>
      </c>
      <c r="E331" s="182"/>
      <c r="F331" s="183"/>
      <c r="G331" s="213"/>
      <c r="H331" s="216" t="str">
        <f t="shared" si="10"/>
        <v>SE REQUIERE ASIGNAR LA FUENTE DE FINANCIAMIENTO</v>
      </c>
      <c r="I331" s="213"/>
      <c r="J331" s="213"/>
      <c r="K331" s="213"/>
      <c r="L331" s="213"/>
      <c r="M331" s="213"/>
      <c r="N331" s="213"/>
      <c r="O331" s="218">
        <f t="shared" si="11"/>
        <v>0</v>
      </c>
    </row>
    <row r="332" spans="1:15" x14ac:dyDescent="0.25">
      <c r="A332" s="386"/>
      <c r="B332" s="386"/>
      <c r="C332" s="152"/>
      <c r="D332" s="186">
        <v>113</v>
      </c>
      <c r="E332" s="182"/>
      <c r="F332" s="183"/>
      <c r="G332" s="213"/>
      <c r="H332" s="216" t="str">
        <f t="shared" si="10"/>
        <v>SE REQUIERE ASIGNAR LA FUENTE DE FINANCIAMIENTO</v>
      </c>
      <c r="I332" s="213"/>
      <c r="J332" s="213"/>
      <c r="K332" s="213"/>
      <c r="L332" s="213"/>
      <c r="M332" s="213"/>
      <c r="N332" s="213"/>
      <c r="O332" s="218">
        <f t="shared" si="11"/>
        <v>0</v>
      </c>
    </row>
    <row r="333" spans="1:15" x14ac:dyDescent="0.25">
      <c r="A333" s="386"/>
      <c r="B333" s="386"/>
      <c r="C333" s="152"/>
      <c r="D333" s="186">
        <v>113</v>
      </c>
      <c r="E333" s="182"/>
      <c r="F333" s="183"/>
      <c r="G333" s="214"/>
      <c r="H333" s="216" t="str">
        <f t="shared" si="10"/>
        <v>SE REQUIERE ASIGNAR LA FUENTE DE FINANCIAMIENTO</v>
      </c>
      <c r="I333" s="214"/>
      <c r="J333" s="214"/>
      <c r="K333" s="214"/>
      <c r="L333" s="214"/>
      <c r="M333" s="214"/>
      <c r="N333" s="214"/>
      <c r="O333" s="218">
        <f t="shared" si="11"/>
        <v>0</v>
      </c>
    </row>
    <row r="334" spans="1:15" x14ac:dyDescent="0.25">
      <c r="A334" s="386"/>
      <c r="B334" s="386"/>
      <c r="C334" s="152"/>
      <c r="D334" s="186">
        <v>113</v>
      </c>
      <c r="E334" s="182"/>
      <c r="F334" s="183"/>
      <c r="G334" s="214"/>
      <c r="H334" s="216" t="str">
        <f t="shared" si="10"/>
        <v>SE REQUIERE ASIGNAR LA FUENTE DE FINANCIAMIENTO</v>
      </c>
      <c r="I334" s="214"/>
      <c r="J334" s="214"/>
      <c r="K334" s="214"/>
      <c r="L334" s="214"/>
      <c r="M334" s="214"/>
      <c r="N334" s="214"/>
      <c r="O334" s="218">
        <f t="shared" si="11"/>
        <v>0</v>
      </c>
    </row>
    <row r="335" spans="1:15" x14ac:dyDescent="0.25">
      <c r="A335" s="386"/>
      <c r="B335" s="386"/>
      <c r="C335" s="152"/>
      <c r="D335" s="186">
        <v>113</v>
      </c>
      <c r="E335" s="182"/>
      <c r="F335" s="183"/>
      <c r="G335" s="213"/>
      <c r="H335" s="216" t="str">
        <f t="shared" si="10"/>
        <v>SE REQUIERE ASIGNAR LA FUENTE DE FINANCIAMIENTO</v>
      </c>
      <c r="I335" s="213"/>
      <c r="J335" s="213"/>
      <c r="K335" s="213"/>
      <c r="L335" s="213"/>
      <c r="M335" s="213"/>
      <c r="N335" s="213"/>
      <c r="O335" s="218">
        <f t="shared" si="11"/>
        <v>0</v>
      </c>
    </row>
    <row r="336" spans="1:15" x14ac:dyDescent="0.25">
      <c r="A336" s="386"/>
      <c r="B336" s="386"/>
      <c r="C336" s="152"/>
      <c r="D336" s="186">
        <v>113</v>
      </c>
      <c r="E336" s="182"/>
      <c r="F336" s="183"/>
      <c r="G336" s="214"/>
      <c r="H336" s="216" t="str">
        <f t="shared" si="10"/>
        <v>SE REQUIERE ASIGNAR LA FUENTE DE FINANCIAMIENTO</v>
      </c>
      <c r="I336" s="214"/>
      <c r="J336" s="214"/>
      <c r="K336" s="214"/>
      <c r="L336" s="214"/>
      <c r="M336" s="214"/>
      <c r="N336" s="214"/>
      <c r="O336" s="218">
        <f t="shared" si="11"/>
        <v>0</v>
      </c>
    </row>
    <row r="337" spans="1:15" x14ac:dyDescent="0.25">
      <c r="A337" s="386"/>
      <c r="B337" s="386"/>
      <c r="C337" s="152"/>
      <c r="D337" s="186">
        <v>113</v>
      </c>
      <c r="E337" s="182"/>
      <c r="F337" s="183"/>
      <c r="G337" s="214"/>
      <c r="H337" s="216" t="str">
        <f t="shared" si="10"/>
        <v>SE REQUIERE ASIGNAR LA FUENTE DE FINANCIAMIENTO</v>
      </c>
      <c r="I337" s="214"/>
      <c r="J337" s="214"/>
      <c r="K337" s="214"/>
      <c r="L337" s="214"/>
      <c r="M337" s="214"/>
      <c r="N337" s="214"/>
      <c r="O337" s="218">
        <f t="shared" si="11"/>
        <v>0</v>
      </c>
    </row>
    <row r="338" spans="1:15" x14ac:dyDescent="0.25">
      <c r="A338" s="386"/>
      <c r="B338" s="386"/>
      <c r="C338" s="152"/>
      <c r="D338" s="186">
        <v>113</v>
      </c>
      <c r="E338" s="182"/>
      <c r="F338" s="183"/>
      <c r="G338" s="214"/>
      <c r="H338" s="216" t="str">
        <f t="shared" si="10"/>
        <v>SE REQUIERE ASIGNAR LA FUENTE DE FINANCIAMIENTO</v>
      </c>
      <c r="I338" s="214"/>
      <c r="J338" s="214"/>
      <c r="K338" s="214"/>
      <c r="L338" s="214"/>
      <c r="M338" s="214"/>
      <c r="N338" s="214"/>
      <c r="O338" s="218">
        <f t="shared" si="11"/>
        <v>0</v>
      </c>
    </row>
    <row r="339" spans="1:15" x14ac:dyDescent="0.25">
      <c r="A339" s="386"/>
      <c r="B339" s="386"/>
      <c r="C339" s="152"/>
      <c r="D339" s="186">
        <v>113</v>
      </c>
      <c r="E339" s="182"/>
      <c r="F339" s="183"/>
      <c r="G339" s="214"/>
      <c r="H339" s="216" t="str">
        <f t="shared" si="10"/>
        <v>SE REQUIERE ASIGNAR LA FUENTE DE FINANCIAMIENTO</v>
      </c>
      <c r="I339" s="214"/>
      <c r="J339" s="214"/>
      <c r="K339" s="214"/>
      <c r="L339" s="214"/>
      <c r="M339" s="214"/>
      <c r="N339" s="214"/>
      <c r="O339" s="218">
        <f t="shared" si="11"/>
        <v>0</v>
      </c>
    </row>
    <row r="340" spans="1:15" x14ac:dyDescent="0.25">
      <c r="A340" s="386"/>
      <c r="B340" s="386"/>
      <c r="C340" s="152"/>
      <c r="D340" s="186">
        <v>113</v>
      </c>
      <c r="E340" s="182"/>
      <c r="F340" s="183"/>
      <c r="G340" s="214"/>
      <c r="H340" s="216" t="str">
        <f t="shared" si="10"/>
        <v>SE REQUIERE ASIGNAR LA FUENTE DE FINANCIAMIENTO</v>
      </c>
      <c r="I340" s="214"/>
      <c r="J340" s="214"/>
      <c r="K340" s="214"/>
      <c r="L340" s="214"/>
      <c r="M340" s="214"/>
      <c r="N340" s="214"/>
      <c r="O340" s="218">
        <f t="shared" si="11"/>
        <v>0</v>
      </c>
    </row>
    <row r="341" spans="1:15" x14ac:dyDescent="0.25">
      <c r="A341" s="386"/>
      <c r="B341" s="386"/>
      <c r="C341" s="152"/>
      <c r="D341" s="186">
        <v>113</v>
      </c>
      <c r="E341" s="182"/>
      <c r="F341" s="183"/>
      <c r="G341" s="214"/>
      <c r="H341" s="216" t="str">
        <f t="shared" si="10"/>
        <v>SE REQUIERE ASIGNAR LA FUENTE DE FINANCIAMIENTO</v>
      </c>
      <c r="I341" s="214"/>
      <c r="J341" s="214"/>
      <c r="K341" s="214"/>
      <c r="L341" s="214"/>
      <c r="M341" s="214"/>
      <c r="N341" s="214"/>
      <c r="O341" s="218">
        <f t="shared" si="11"/>
        <v>0</v>
      </c>
    </row>
    <row r="342" spans="1:15" x14ac:dyDescent="0.25">
      <c r="A342" s="386"/>
      <c r="B342" s="386"/>
      <c r="C342" s="152"/>
      <c r="D342" s="186">
        <v>113</v>
      </c>
      <c r="E342" s="182"/>
      <c r="F342" s="183"/>
      <c r="G342" s="214"/>
      <c r="H342" s="216" t="str">
        <f t="shared" si="10"/>
        <v>SE REQUIERE ASIGNAR LA FUENTE DE FINANCIAMIENTO</v>
      </c>
      <c r="I342" s="214"/>
      <c r="J342" s="214"/>
      <c r="K342" s="214"/>
      <c r="L342" s="214"/>
      <c r="M342" s="214"/>
      <c r="N342" s="214"/>
      <c r="O342" s="218">
        <f t="shared" si="11"/>
        <v>0</v>
      </c>
    </row>
    <row r="343" spans="1:15" x14ac:dyDescent="0.25">
      <c r="A343" s="386"/>
      <c r="B343" s="386"/>
      <c r="C343" s="152"/>
      <c r="D343" s="186">
        <v>113</v>
      </c>
      <c r="E343" s="182"/>
      <c r="F343" s="183"/>
      <c r="G343" s="214"/>
      <c r="H343" s="216" t="str">
        <f t="shared" si="10"/>
        <v>SE REQUIERE ASIGNAR LA FUENTE DE FINANCIAMIENTO</v>
      </c>
      <c r="I343" s="214"/>
      <c r="J343" s="214"/>
      <c r="K343" s="214"/>
      <c r="L343" s="214"/>
      <c r="M343" s="214"/>
      <c r="N343" s="214"/>
      <c r="O343" s="218">
        <f t="shared" si="11"/>
        <v>0</v>
      </c>
    </row>
    <row r="344" spans="1:15" x14ac:dyDescent="0.25">
      <c r="A344" s="386"/>
      <c r="B344" s="386"/>
      <c r="C344" s="152"/>
      <c r="D344" s="186">
        <v>113</v>
      </c>
      <c r="E344" s="182"/>
      <c r="F344" s="183"/>
      <c r="G344" s="214"/>
      <c r="H344" s="216" t="str">
        <f t="shared" si="10"/>
        <v>SE REQUIERE ASIGNAR LA FUENTE DE FINANCIAMIENTO</v>
      </c>
      <c r="I344" s="214"/>
      <c r="J344" s="214"/>
      <c r="K344" s="214"/>
      <c r="L344" s="214"/>
      <c r="M344" s="214"/>
      <c r="N344" s="214"/>
      <c r="O344" s="218">
        <f t="shared" si="11"/>
        <v>0</v>
      </c>
    </row>
    <row r="345" spans="1:15" x14ac:dyDescent="0.25">
      <c r="A345" s="386"/>
      <c r="B345" s="386"/>
      <c r="C345" s="152"/>
      <c r="D345" s="186">
        <v>113</v>
      </c>
      <c r="E345" s="182"/>
      <c r="F345" s="183"/>
      <c r="G345" s="213"/>
      <c r="H345" s="216" t="str">
        <f t="shared" si="10"/>
        <v>SE REQUIERE ASIGNAR LA FUENTE DE FINANCIAMIENTO</v>
      </c>
      <c r="I345" s="213"/>
      <c r="J345" s="213"/>
      <c r="K345" s="213"/>
      <c r="L345" s="213"/>
      <c r="M345" s="213"/>
      <c r="N345" s="213"/>
      <c r="O345" s="218">
        <f t="shared" si="11"/>
        <v>0</v>
      </c>
    </row>
    <row r="346" spans="1:15" x14ac:dyDescent="0.25">
      <c r="A346" s="386"/>
      <c r="B346" s="386"/>
      <c r="C346" s="152"/>
      <c r="D346" s="186">
        <v>113</v>
      </c>
      <c r="E346" s="182"/>
      <c r="F346" s="183"/>
      <c r="G346" s="214"/>
      <c r="H346" s="216" t="str">
        <f t="shared" si="10"/>
        <v>SE REQUIERE ASIGNAR LA FUENTE DE FINANCIAMIENTO</v>
      </c>
      <c r="I346" s="214"/>
      <c r="J346" s="214"/>
      <c r="K346" s="214"/>
      <c r="L346" s="214"/>
      <c r="M346" s="214"/>
      <c r="N346" s="214"/>
      <c r="O346" s="218">
        <f t="shared" si="11"/>
        <v>0</v>
      </c>
    </row>
    <row r="347" spans="1:15" x14ac:dyDescent="0.25">
      <c r="A347" s="386"/>
      <c r="B347" s="386"/>
      <c r="C347" s="152"/>
      <c r="D347" s="186">
        <v>113</v>
      </c>
      <c r="E347" s="182"/>
      <c r="F347" s="183"/>
      <c r="G347" s="214"/>
      <c r="H347" s="216" t="str">
        <f t="shared" si="10"/>
        <v>SE REQUIERE ASIGNAR LA FUENTE DE FINANCIAMIENTO</v>
      </c>
      <c r="I347" s="214"/>
      <c r="J347" s="214"/>
      <c r="K347" s="214"/>
      <c r="L347" s="214"/>
      <c r="M347" s="214"/>
      <c r="N347" s="214"/>
      <c r="O347" s="218">
        <f t="shared" si="11"/>
        <v>0</v>
      </c>
    </row>
    <row r="348" spans="1:15" x14ac:dyDescent="0.25">
      <c r="A348" s="386"/>
      <c r="B348" s="386"/>
      <c r="C348" s="152"/>
      <c r="D348" s="186">
        <v>113</v>
      </c>
      <c r="E348" s="182"/>
      <c r="F348" s="183"/>
      <c r="G348" s="214"/>
      <c r="H348" s="216" t="str">
        <f t="shared" si="10"/>
        <v>SE REQUIERE ASIGNAR LA FUENTE DE FINANCIAMIENTO</v>
      </c>
      <c r="I348" s="214"/>
      <c r="J348" s="214"/>
      <c r="K348" s="214"/>
      <c r="L348" s="214"/>
      <c r="M348" s="214"/>
      <c r="N348" s="214"/>
      <c r="O348" s="218">
        <f t="shared" si="11"/>
        <v>0</v>
      </c>
    </row>
    <row r="349" spans="1:15" x14ac:dyDescent="0.25">
      <c r="A349" s="386"/>
      <c r="B349" s="386"/>
      <c r="C349" s="152"/>
      <c r="D349" s="186">
        <v>113</v>
      </c>
      <c r="E349" s="182"/>
      <c r="F349" s="183"/>
      <c r="G349" s="214"/>
      <c r="H349" s="216" t="str">
        <f t="shared" si="10"/>
        <v>SE REQUIERE ASIGNAR LA FUENTE DE FINANCIAMIENTO</v>
      </c>
      <c r="I349" s="214"/>
      <c r="J349" s="214"/>
      <c r="K349" s="214"/>
      <c r="L349" s="214"/>
      <c r="M349" s="214"/>
      <c r="N349" s="214"/>
      <c r="O349" s="218">
        <f t="shared" si="11"/>
        <v>0</v>
      </c>
    </row>
    <row r="350" spans="1:15" x14ac:dyDescent="0.25">
      <c r="A350" s="386"/>
      <c r="B350" s="386"/>
      <c r="C350" s="152"/>
      <c r="D350" s="186">
        <v>113</v>
      </c>
      <c r="E350" s="182"/>
      <c r="F350" s="183"/>
      <c r="G350" s="214"/>
      <c r="H350" s="216" t="str">
        <f t="shared" si="10"/>
        <v>SE REQUIERE ASIGNAR LA FUENTE DE FINANCIAMIENTO</v>
      </c>
      <c r="I350" s="214"/>
      <c r="J350" s="214"/>
      <c r="K350" s="214"/>
      <c r="L350" s="214"/>
      <c r="M350" s="214"/>
      <c r="N350" s="214"/>
      <c r="O350" s="218">
        <f t="shared" si="11"/>
        <v>0</v>
      </c>
    </row>
    <row r="351" spans="1:15" x14ac:dyDescent="0.25">
      <c r="A351" s="386"/>
      <c r="B351" s="386"/>
      <c r="C351" s="152"/>
      <c r="D351" s="186">
        <v>113</v>
      </c>
      <c r="E351" s="182"/>
      <c r="F351" s="183"/>
      <c r="G351" s="214"/>
      <c r="H351" s="216" t="str">
        <f t="shared" si="10"/>
        <v>SE REQUIERE ASIGNAR LA FUENTE DE FINANCIAMIENTO</v>
      </c>
      <c r="I351" s="214"/>
      <c r="J351" s="214"/>
      <c r="K351" s="214"/>
      <c r="L351" s="214"/>
      <c r="M351" s="214"/>
      <c r="N351" s="214"/>
      <c r="O351" s="218">
        <f t="shared" si="11"/>
        <v>0</v>
      </c>
    </row>
    <row r="352" spans="1:15" x14ac:dyDescent="0.25">
      <c r="A352" s="386"/>
      <c r="B352" s="386"/>
      <c r="C352" s="152"/>
      <c r="D352" s="186">
        <v>113</v>
      </c>
      <c r="E352" s="182"/>
      <c r="F352" s="183"/>
      <c r="G352" s="213"/>
      <c r="H352" s="216" t="str">
        <f t="shared" si="10"/>
        <v>SE REQUIERE ASIGNAR LA FUENTE DE FINANCIAMIENTO</v>
      </c>
      <c r="I352" s="213"/>
      <c r="J352" s="213"/>
      <c r="K352" s="213"/>
      <c r="L352" s="213"/>
      <c r="M352" s="213"/>
      <c r="N352" s="213"/>
      <c r="O352" s="218">
        <f t="shared" si="11"/>
        <v>0</v>
      </c>
    </row>
    <row r="353" spans="1:15" x14ac:dyDescent="0.25">
      <c r="A353" s="386"/>
      <c r="B353" s="386"/>
      <c r="C353" s="152"/>
      <c r="D353" s="186">
        <v>113</v>
      </c>
      <c r="E353" s="182"/>
      <c r="F353" s="183"/>
      <c r="G353" s="214"/>
      <c r="H353" s="216" t="str">
        <f t="shared" si="10"/>
        <v>SE REQUIERE ASIGNAR LA FUENTE DE FINANCIAMIENTO</v>
      </c>
      <c r="I353" s="214"/>
      <c r="J353" s="214"/>
      <c r="K353" s="214"/>
      <c r="L353" s="214"/>
      <c r="M353" s="214"/>
      <c r="N353" s="214"/>
      <c r="O353" s="218">
        <f t="shared" si="11"/>
        <v>0</v>
      </c>
    </row>
    <row r="354" spans="1:15" x14ac:dyDescent="0.25">
      <c r="A354" s="386"/>
      <c r="B354" s="386"/>
      <c r="C354" s="152"/>
      <c r="D354" s="186">
        <v>113</v>
      </c>
      <c r="E354" s="182"/>
      <c r="F354" s="183"/>
      <c r="G354" s="214"/>
      <c r="H354" s="216" t="str">
        <f t="shared" si="10"/>
        <v>SE REQUIERE ASIGNAR LA FUENTE DE FINANCIAMIENTO</v>
      </c>
      <c r="I354" s="214"/>
      <c r="J354" s="214"/>
      <c r="K354" s="214"/>
      <c r="L354" s="214"/>
      <c r="M354" s="214"/>
      <c r="N354" s="214"/>
      <c r="O354" s="218">
        <f t="shared" si="11"/>
        <v>0</v>
      </c>
    </row>
    <row r="355" spans="1:15" x14ac:dyDescent="0.25">
      <c r="A355" s="386"/>
      <c r="B355" s="386"/>
      <c r="C355" s="152"/>
      <c r="D355" s="186">
        <v>113</v>
      </c>
      <c r="E355" s="182"/>
      <c r="F355" s="183"/>
      <c r="G355" s="214"/>
      <c r="H355" s="216" t="str">
        <f t="shared" si="10"/>
        <v>SE REQUIERE ASIGNAR LA FUENTE DE FINANCIAMIENTO</v>
      </c>
      <c r="I355" s="214"/>
      <c r="J355" s="214"/>
      <c r="K355" s="214"/>
      <c r="L355" s="214"/>
      <c r="M355" s="214"/>
      <c r="N355" s="214"/>
      <c r="O355" s="218">
        <f t="shared" si="11"/>
        <v>0</v>
      </c>
    </row>
    <row r="356" spans="1:15" x14ac:dyDescent="0.25">
      <c r="A356" s="386"/>
      <c r="B356" s="386"/>
      <c r="C356" s="152"/>
      <c r="D356" s="186">
        <v>113</v>
      </c>
      <c r="E356" s="182"/>
      <c r="F356" s="183"/>
      <c r="G356" s="214"/>
      <c r="H356" s="216" t="str">
        <f t="shared" si="10"/>
        <v>SE REQUIERE ASIGNAR LA FUENTE DE FINANCIAMIENTO</v>
      </c>
      <c r="I356" s="214"/>
      <c r="J356" s="214"/>
      <c r="K356" s="214"/>
      <c r="L356" s="214"/>
      <c r="M356" s="214"/>
      <c r="N356" s="214"/>
      <c r="O356" s="218">
        <f t="shared" si="11"/>
        <v>0</v>
      </c>
    </row>
    <row r="357" spans="1:15" x14ac:dyDescent="0.25">
      <c r="A357" s="386"/>
      <c r="B357" s="386"/>
      <c r="C357" s="152"/>
      <c r="D357" s="186">
        <v>113</v>
      </c>
      <c r="E357" s="182"/>
      <c r="F357" s="183"/>
      <c r="G357" s="214"/>
      <c r="H357" s="216" t="str">
        <f t="shared" si="10"/>
        <v>SE REQUIERE ASIGNAR LA FUENTE DE FINANCIAMIENTO</v>
      </c>
      <c r="I357" s="214"/>
      <c r="J357" s="214"/>
      <c r="K357" s="214"/>
      <c r="L357" s="214"/>
      <c r="M357" s="214"/>
      <c r="N357" s="214"/>
      <c r="O357" s="218">
        <f t="shared" si="11"/>
        <v>0</v>
      </c>
    </row>
    <row r="358" spans="1:15" x14ac:dyDescent="0.25">
      <c r="A358" s="386"/>
      <c r="B358" s="386"/>
      <c r="C358" s="152"/>
      <c r="D358" s="186">
        <v>113</v>
      </c>
      <c r="E358" s="182"/>
      <c r="F358" s="183"/>
      <c r="G358" s="214"/>
      <c r="H358" s="216" t="str">
        <f t="shared" si="10"/>
        <v>SE REQUIERE ASIGNAR LA FUENTE DE FINANCIAMIENTO</v>
      </c>
      <c r="I358" s="214"/>
      <c r="J358" s="214"/>
      <c r="K358" s="214"/>
      <c r="L358" s="214"/>
      <c r="M358" s="214"/>
      <c r="N358" s="214"/>
      <c r="O358" s="218">
        <f t="shared" si="11"/>
        <v>0</v>
      </c>
    </row>
    <row r="359" spans="1:15" x14ac:dyDescent="0.25">
      <c r="A359" s="386"/>
      <c r="B359" s="386"/>
      <c r="C359" s="152"/>
      <c r="D359" s="186">
        <v>113</v>
      </c>
      <c r="E359" s="182"/>
      <c r="F359" s="183"/>
      <c r="G359" s="214"/>
      <c r="H359" s="216" t="str">
        <f t="shared" si="10"/>
        <v>SE REQUIERE ASIGNAR LA FUENTE DE FINANCIAMIENTO</v>
      </c>
      <c r="I359" s="214"/>
      <c r="J359" s="214"/>
      <c r="K359" s="214"/>
      <c r="L359" s="214"/>
      <c r="M359" s="214"/>
      <c r="N359" s="214"/>
      <c r="O359" s="218">
        <f t="shared" si="11"/>
        <v>0</v>
      </c>
    </row>
    <row r="360" spans="1:15" x14ac:dyDescent="0.25">
      <c r="A360" s="386"/>
      <c r="B360" s="386"/>
      <c r="C360" s="152"/>
      <c r="D360" s="186">
        <v>113</v>
      </c>
      <c r="E360" s="182"/>
      <c r="F360" s="183"/>
      <c r="G360" s="214"/>
      <c r="H360" s="216" t="str">
        <f t="shared" si="10"/>
        <v>SE REQUIERE ASIGNAR LA FUENTE DE FINANCIAMIENTO</v>
      </c>
      <c r="I360" s="214"/>
      <c r="J360" s="214"/>
      <c r="K360" s="214"/>
      <c r="L360" s="214"/>
      <c r="M360" s="214"/>
      <c r="N360" s="214"/>
      <c r="O360" s="218">
        <f t="shared" si="11"/>
        <v>0</v>
      </c>
    </row>
    <row r="361" spans="1:15" x14ac:dyDescent="0.25">
      <c r="A361" s="386"/>
      <c r="B361" s="386"/>
      <c r="C361" s="152"/>
      <c r="D361" s="186">
        <v>113</v>
      </c>
      <c r="E361" s="182"/>
      <c r="F361" s="183"/>
      <c r="G361" s="214"/>
      <c r="H361" s="216" t="str">
        <f t="shared" si="10"/>
        <v>SE REQUIERE ASIGNAR LA FUENTE DE FINANCIAMIENTO</v>
      </c>
      <c r="I361" s="214"/>
      <c r="J361" s="214"/>
      <c r="K361" s="214"/>
      <c r="L361" s="214"/>
      <c r="M361" s="214"/>
      <c r="N361" s="214"/>
      <c r="O361" s="218">
        <f t="shared" si="11"/>
        <v>0</v>
      </c>
    </row>
    <row r="362" spans="1:15" x14ac:dyDescent="0.25">
      <c r="A362" s="386"/>
      <c r="B362" s="386"/>
      <c r="C362" s="152"/>
      <c r="D362" s="186">
        <v>113</v>
      </c>
      <c r="E362" s="182"/>
      <c r="F362" s="183"/>
      <c r="G362" s="213"/>
      <c r="H362" s="216" t="str">
        <f t="shared" si="10"/>
        <v>SE REQUIERE ASIGNAR LA FUENTE DE FINANCIAMIENTO</v>
      </c>
      <c r="I362" s="213"/>
      <c r="J362" s="213"/>
      <c r="K362" s="213"/>
      <c r="L362" s="213"/>
      <c r="M362" s="213"/>
      <c r="N362" s="213"/>
      <c r="O362" s="218">
        <f t="shared" si="11"/>
        <v>0</v>
      </c>
    </row>
    <row r="363" spans="1:15" x14ac:dyDescent="0.25">
      <c r="A363" s="386"/>
      <c r="B363" s="386"/>
      <c r="C363" s="152"/>
      <c r="D363" s="186">
        <v>113</v>
      </c>
      <c r="E363" s="182"/>
      <c r="F363" s="183"/>
      <c r="G363" s="214"/>
      <c r="H363" s="216" t="str">
        <f t="shared" si="10"/>
        <v>SE REQUIERE ASIGNAR LA FUENTE DE FINANCIAMIENTO</v>
      </c>
      <c r="I363" s="214"/>
      <c r="J363" s="214"/>
      <c r="K363" s="214"/>
      <c r="L363" s="214"/>
      <c r="M363" s="214"/>
      <c r="N363" s="214"/>
      <c r="O363" s="218">
        <f t="shared" si="11"/>
        <v>0</v>
      </c>
    </row>
    <row r="364" spans="1:15" x14ac:dyDescent="0.25">
      <c r="A364" s="386"/>
      <c r="B364" s="386"/>
      <c r="C364" s="152"/>
      <c r="D364" s="186">
        <v>113</v>
      </c>
      <c r="E364" s="182"/>
      <c r="F364" s="183"/>
      <c r="G364" s="214"/>
      <c r="H364" s="216" t="str">
        <f t="shared" si="10"/>
        <v>SE REQUIERE ASIGNAR LA FUENTE DE FINANCIAMIENTO</v>
      </c>
      <c r="I364" s="214"/>
      <c r="J364" s="214"/>
      <c r="K364" s="214"/>
      <c r="L364" s="214"/>
      <c r="M364" s="214"/>
      <c r="N364" s="214"/>
      <c r="O364" s="218">
        <f t="shared" si="11"/>
        <v>0</v>
      </c>
    </row>
    <row r="365" spans="1:15" x14ac:dyDescent="0.25">
      <c r="A365" s="386"/>
      <c r="B365" s="386"/>
      <c r="C365" s="152"/>
      <c r="D365" s="186">
        <v>113</v>
      </c>
      <c r="E365" s="182"/>
      <c r="F365" s="183"/>
      <c r="G365" s="214"/>
      <c r="H365" s="216" t="str">
        <f t="shared" si="10"/>
        <v>SE REQUIERE ASIGNAR LA FUENTE DE FINANCIAMIENTO</v>
      </c>
      <c r="I365" s="214"/>
      <c r="J365" s="214"/>
      <c r="K365" s="214"/>
      <c r="L365" s="214"/>
      <c r="M365" s="214"/>
      <c r="N365" s="214"/>
      <c r="O365" s="218">
        <f t="shared" si="11"/>
        <v>0</v>
      </c>
    </row>
    <row r="366" spans="1:15" x14ac:dyDescent="0.25">
      <c r="A366" s="386"/>
      <c r="B366" s="386"/>
      <c r="C366" s="152"/>
      <c r="D366" s="186">
        <v>113</v>
      </c>
      <c r="E366" s="182"/>
      <c r="F366" s="183"/>
      <c r="G366" s="214"/>
      <c r="H366" s="216" t="str">
        <f t="shared" si="10"/>
        <v>SE REQUIERE ASIGNAR LA FUENTE DE FINANCIAMIENTO</v>
      </c>
      <c r="I366" s="214"/>
      <c r="J366" s="214"/>
      <c r="K366" s="214"/>
      <c r="L366" s="214"/>
      <c r="M366" s="214"/>
      <c r="N366" s="214"/>
      <c r="O366" s="218">
        <f t="shared" si="11"/>
        <v>0</v>
      </c>
    </row>
    <row r="367" spans="1:15" x14ac:dyDescent="0.25">
      <c r="A367" s="386"/>
      <c r="B367" s="386"/>
      <c r="C367" s="152"/>
      <c r="D367" s="186">
        <v>113</v>
      </c>
      <c r="E367" s="182"/>
      <c r="F367" s="183"/>
      <c r="G367" s="214"/>
      <c r="H367" s="216" t="str">
        <f t="shared" si="10"/>
        <v>SE REQUIERE ASIGNAR LA FUENTE DE FINANCIAMIENTO</v>
      </c>
      <c r="I367" s="214"/>
      <c r="J367" s="214"/>
      <c r="K367" s="214"/>
      <c r="L367" s="214"/>
      <c r="M367" s="214"/>
      <c r="N367" s="214"/>
      <c r="O367" s="218">
        <f t="shared" si="11"/>
        <v>0</v>
      </c>
    </row>
    <row r="368" spans="1:15" x14ac:dyDescent="0.25">
      <c r="A368" s="386"/>
      <c r="B368" s="386"/>
      <c r="C368" s="152"/>
      <c r="D368" s="186">
        <v>113</v>
      </c>
      <c r="E368" s="182"/>
      <c r="F368" s="183"/>
      <c r="G368" s="214"/>
      <c r="H368" s="216" t="str">
        <f t="shared" si="10"/>
        <v>SE REQUIERE ASIGNAR LA FUENTE DE FINANCIAMIENTO</v>
      </c>
      <c r="I368" s="214"/>
      <c r="J368" s="214"/>
      <c r="K368" s="214"/>
      <c r="L368" s="214"/>
      <c r="M368" s="214"/>
      <c r="N368" s="214"/>
      <c r="O368" s="218">
        <f t="shared" si="11"/>
        <v>0</v>
      </c>
    </row>
    <row r="369" spans="1:15" x14ac:dyDescent="0.25">
      <c r="A369" s="386"/>
      <c r="B369" s="386"/>
      <c r="C369" s="152"/>
      <c r="D369" s="186">
        <v>113</v>
      </c>
      <c r="E369" s="182"/>
      <c r="F369" s="183"/>
      <c r="G369" s="214"/>
      <c r="H369" s="216" t="str">
        <f t="shared" si="10"/>
        <v>SE REQUIERE ASIGNAR LA FUENTE DE FINANCIAMIENTO</v>
      </c>
      <c r="I369" s="214"/>
      <c r="J369" s="214"/>
      <c r="K369" s="214"/>
      <c r="L369" s="214"/>
      <c r="M369" s="214"/>
      <c r="N369" s="214"/>
      <c r="O369" s="218">
        <f t="shared" si="11"/>
        <v>0</v>
      </c>
    </row>
    <row r="370" spans="1:15" x14ac:dyDescent="0.25">
      <c r="A370" s="386"/>
      <c r="B370" s="386"/>
      <c r="C370" s="152"/>
      <c r="D370" s="186">
        <v>113</v>
      </c>
      <c r="E370" s="182"/>
      <c r="F370" s="183"/>
      <c r="G370" s="214"/>
      <c r="H370" s="216" t="str">
        <f t="shared" si="10"/>
        <v>SE REQUIERE ASIGNAR LA FUENTE DE FINANCIAMIENTO</v>
      </c>
      <c r="I370" s="214"/>
      <c r="J370" s="214"/>
      <c r="K370" s="214"/>
      <c r="L370" s="214"/>
      <c r="M370" s="214"/>
      <c r="N370" s="214"/>
      <c r="O370" s="218">
        <f t="shared" si="11"/>
        <v>0</v>
      </c>
    </row>
    <row r="371" spans="1:15" x14ac:dyDescent="0.25">
      <c r="A371" s="386"/>
      <c r="B371" s="386"/>
      <c r="C371" s="152"/>
      <c r="D371" s="186">
        <v>113</v>
      </c>
      <c r="E371" s="182"/>
      <c r="F371" s="183"/>
      <c r="G371" s="214"/>
      <c r="H371" s="216" t="str">
        <f t="shared" si="10"/>
        <v>SE REQUIERE ASIGNAR LA FUENTE DE FINANCIAMIENTO</v>
      </c>
      <c r="I371" s="214"/>
      <c r="J371" s="214"/>
      <c r="K371" s="214"/>
      <c r="L371" s="214"/>
      <c r="M371" s="214"/>
      <c r="N371" s="214"/>
      <c r="O371" s="218">
        <f t="shared" si="11"/>
        <v>0</v>
      </c>
    </row>
    <row r="372" spans="1:15" x14ac:dyDescent="0.25">
      <c r="A372" s="386"/>
      <c r="B372" s="386"/>
      <c r="C372" s="152"/>
      <c r="D372" s="186">
        <v>113</v>
      </c>
      <c r="E372" s="182"/>
      <c r="F372" s="183"/>
      <c r="G372" s="213"/>
      <c r="H372" s="216" t="str">
        <f t="shared" si="10"/>
        <v>SE REQUIERE ASIGNAR LA FUENTE DE FINANCIAMIENTO</v>
      </c>
      <c r="I372" s="213"/>
      <c r="J372" s="213"/>
      <c r="K372" s="213"/>
      <c r="L372" s="213"/>
      <c r="M372" s="213"/>
      <c r="N372" s="213"/>
      <c r="O372" s="218">
        <f t="shared" si="11"/>
        <v>0</v>
      </c>
    </row>
    <row r="373" spans="1:15" x14ac:dyDescent="0.25">
      <c r="A373" s="386"/>
      <c r="B373" s="386"/>
      <c r="C373" s="152"/>
      <c r="D373" s="186">
        <v>113</v>
      </c>
      <c r="E373" s="182"/>
      <c r="F373" s="183"/>
      <c r="G373" s="214"/>
      <c r="H373" s="216" t="str">
        <f t="shared" si="10"/>
        <v>SE REQUIERE ASIGNAR LA FUENTE DE FINANCIAMIENTO</v>
      </c>
      <c r="I373" s="214"/>
      <c r="J373" s="214"/>
      <c r="K373" s="214"/>
      <c r="L373" s="214"/>
      <c r="M373" s="214"/>
      <c r="N373" s="214"/>
      <c r="O373" s="218">
        <f t="shared" si="11"/>
        <v>0</v>
      </c>
    </row>
    <row r="374" spans="1:15" x14ac:dyDescent="0.25">
      <c r="A374" s="386"/>
      <c r="B374" s="386"/>
      <c r="C374" s="152"/>
      <c r="D374" s="186">
        <v>113</v>
      </c>
      <c r="E374" s="182"/>
      <c r="F374" s="183"/>
      <c r="G374" s="214"/>
      <c r="H374" s="216" t="str">
        <f t="shared" si="10"/>
        <v>SE REQUIERE ASIGNAR LA FUENTE DE FINANCIAMIENTO</v>
      </c>
      <c r="I374" s="214"/>
      <c r="J374" s="214"/>
      <c r="K374" s="214"/>
      <c r="L374" s="214"/>
      <c r="M374" s="214"/>
      <c r="N374" s="214"/>
      <c r="O374" s="218">
        <f t="shared" si="11"/>
        <v>0</v>
      </c>
    </row>
    <row r="375" spans="1:15" x14ac:dyDescent="0.25">
      <c r="A375" s="386"/>
      <c r="B375" s="386"/>
      <c r="C375" s="152"/>
      <c r="D375" s="186">
        <v>113</v>
      </c>
      <c r="E375" s="182"/>
      <c r="F375" s="183"/>
      <c r="G375" s="213"/>
      <c r="H375" s="216" t="str">
        <f t="shared" si="10"/>
        <v>SE REQUIERE ASIGNAR LA FUENTE DE FINANCIAMIENTO</v>
      </c>
      <c r="I375" s="213"/>
      <c r="J375" s="213"/>
      <c r="K375" s="213"/>
      <c r="L375" s="213"/>
      <c r="M375" s="213"/>
      <c r="N375" s="213"/>
      <c r="O375" s="218">
        <f t="shared" si="11"/>
        <v>0</v>
      </c>
    </row>
    <row r="376" spans="1:15" x14ac:dyDescent="0.25">
      <c r="A376" s="386"/>
      <c r="B376" s="386"/>
      <c r="C376" s="152"/>
      <c r="D376" s="186">
        <v>113</v>
      </c>
      <c r="E376" s="182"/>
      <c r="F376" s="183"/>
      <c r="G376" s="214"/>
      <c r="H376" s="216" t="str">
        <f t="shared" si="10"/>
        <v>SE REQUIERE ASIGNAR LA FUENTE DE FINANCIAMIENTO</v>
      </c>
      <c r="I376" s="214"/>
      <c r="J376" s="214"/>
      <c r="K376" s="214"/>
      <c r="L376" s="214"/>
      <c r="M376" s="214"/>
      <c r="N376" s="214"/>
      <c r="O376" s="218">
        <f t="shared" si="11"/>
        <v>0</v>
      </c>
    </row>
    <row r="377" spans="1:15" x14ac:dyDescent="0.25">
      <c r="A377" s="386"/>
      <c r="B377" s="386"/>
      <c r="C377" s="152"/>
      <c r="D377" s="186">
        <v>113</v>
      </c>
      <c r="E377" s="182"/>
      <c r="F377" s="183"/>
      <c r="G377" s="214"/>
      <c r="H377" s="216" t="str">
        <f t="shared" si="10"/>
        <v>SE REQUIERE ASIGNAR LA FUENTE DE FINANCIAMIENTO</v>
      </c>
      <c r="I377" s="214"/>
      <c r="J377" s="214"/>
      <c r="K377" s="214"/>
      <c r="L377" s="214"/>
      <c r="M377" s="214"/>
      <c r="N377" s="214"/>
      <c r="O377" s="218">
        <f t="shared" si="11"/>
        <v>0</v>
      </c>
    </row>
    <row r="378" spans="1:15" x14ac:dyDescent="0.25">
      <c r="A378" s="386"/>
      <c r="B378" s="386"/>
      <c r="C378" s="152"/>
      <c r="D378" s="186">
        <v>113</v>
      </c>
      <c r="E378" s="182"/>
      <c r="F378" s="183"/>
      <c r="G378" s="214"/>
      <c r="H378" s="216" t="str">
        <f t="shared" si="10"/>
        <v>SE REQUIERE ASIGNAR LA FUENTE DE FINANCIAMIENTO</v>
      </c>
      <c r="I378" s="214"/>
      <c r="J378" s="214"/>
      <c r="K378" s="214"/>
      <c r="L378" s="214"/>
      <c r="M378" s="214"/>
      <c r="N378" s="214"/>
      <c r="O378" s="218">
        <f t="shared" si="11"/>
        <v>0</v>
      </c>
    </row>
    <row r="379" spans="1:15" x14ac:dyDescent="0.25">
      <c r="A379" s="386"/>
      <c r="B379" s="386"/>
      <c r="C379" s="152"/>
      <c r="D379" s="186">
        <v>113</v>
      </c>
      <c r="E379" s="182"/>
      <c r="F379" s="183"/>
      <c r="G379" s="213"/>
      <c r="H379" s="216" t="str">
        <f t="shared" si="10"/>
        <v>SE REQUIERE ASIGNAR LA FUENTE DE FINANCIAMIENTO</v>
      </c>
      <c r="I379" s="213"/>
      <c r="J379" s="213"/>
      <c r="K379" s="213"/>
      <c r="L379" s="213"/>
      <c r="M379" s="213"/>
      <c r="N379" s="213"/>
      <c r="O379" s="218">
        <f t="shared" si="11"/>
        <v>0</v>
      </c>
    </row>
    <row r="380" spans="1:15" x14ac:dyDescent="0.25">
      <c r="A380" s="386"/>
      <c r="B380" s="386"/>
      <c r="C380" s="152"/>
      <c r="D380" s="186">
        <v>113</v>
      </c>
      <c r="E380" s="182"/>
      <c r="F380" s="183"/>
      <c r="G380" s="213"/>
      <c r="H380" s="216" t="str">
        <f t="shared" si="10"/>
        <v>SE REQUIERE ASIGNAR LA FUENTE DE FINANCIAMIENTO</v>
      </c>
      <c r="I380" s="213"/>
      <c r="J380" s="213"/>
      <c r="K380" s="213"/>
      <c r="L380" s="213"/>
      <c r="M380" s="213"/>
      <c r="N380" s="213"/>
      <c r="O380" s="218">
        <f t="shared" si="11"/>
        <v>0</v>
      </c>
    </row>
    <row r="381" spans="1:15" x14ac:dyDescent="0.25">
      <c r="A381" s="386"/>
      <c r="B381" s="386"/>
      <c r="C381" s="152"/>
      <c r="D381" s="186">
        <v>113</v>
      </c>
      <c r="E381" s="182"/>
      <c r="F381" s="183"/>
      <c r="G381" s="214"/>
      <c r="H381" s="216" t="str">
        <f t="shared" si="10"/>
        <v>SE REQUIERE ASIGNAR LA FUENTE DE FINANCIAMIENTO</v>
      </c>
      <c r="I381" s="214"/>
      <c r="J381" s="214"/>
      <c r="K381" s="214"/>
      <c r="L381" s="214"/>
      <c r="M381" s="214"/>
      <c r="N381" s="214"/>
      <c r="O381" s="218">
        <f t="shared" si="11"/>
        <v>0</v>
      </c>
    </row>
    <row r="382" spans="1:15" x14ac:dyDescent="0.25">
      <c r="A382" s="386"/>
      <c r="B382" s="386"/>
      <c r="C382" s="152"/>
      <c r="D382" s="186">
        <v>113</v>
      </c>
      <c r="E382" s="182"/>
      <c r="F382" s="183"/>
      <c r="G382" s="214"/>
      <c r="H382" s="216" t="str">
        <f t="shared" si="10"/>
        <v>SE REQUIERE ASIGNAR LA FUENTE DE FINANCIAMIENTO</v>
      </c>
      <c r="I382" s="214"/>
      <c r="J382" s="214"/>
      <c r="K382" s="214"/>
      <c r="L382" s="214"/>
      <c r="M382" s="214"/>
      <c r="N382" s="214"/>
      <c r="O382" s="218">
        <f t="shared" si="11"/>
        <v>0</v>
      </c>
    </row>
    <row r="383" spans="1:15" x14ac:dyDescent="0.25">
      <c r="A383" s="386"/>
      <c r="B383" s="386"/>
      <c r="C383" s="152"/>
      <c r="D383" s="186">
        <v>113</v>
      </c>
      <c r="E383" s="182"/>
      <c r="F383" s="183"/>
      <c r="G383" s="214"/>
      <c r="H383" s="216" t="str">
        <f t="shared" si="10"/>
        <v>SE REQUIERE ASIGNAR LA FUENTE DE FINANCIAMIENTO</v>
      </c>
      <c r="I383" s="214"/>
      <c r="J383" s="214"/>
      <c r="K383" s="214"/>
      <c r="L383" s="214"/>
      <c r="M383" s="214"/>
      <c r="N383" s="214"/>
      <c r="O383" s="218">
        <f t="shared" si="11"/>
        <v>0</v>
      </c>
    </row>
    <row r="384" spans="1:15" x14ac:dyDescent="0.25">
      <c r="A384" s="386"/>
      <c r="B384" s="386"/>
      <c r="C384" s="152"/>
      <c r="D384" s="186">
        <v>113</v>
      </c>
      <c r="E384" s="182"/>
      <c r="F384" s="183"/>
      <c r="G384" s="214"/>
      <c r="H384" s="216" t="str">
        <f t="shared" si="10"/>
        <v>SE REQUIERE ASIGNAR LA FUENTE DE FINANCIAMIENTO</v>
      </c>
      <c r="I384" s="214"/>
      <c r="J384" s="214"/>
      <c r="K384" s="214"/>
      <c r="L384" s="214"/>
      <c r="M384" s="214"/>
      <c r="N384" s="214"/>
      <c r="O384" s="218">
        <f t="shared" si="11"/>
        <v>0</v>
      </c>
    </row>
    <row r="385" spans="1:15" x14ac:dyDescent="0.25">
      <c r="A385" s="386"/>
      <c r="B385" s="386"/>
      <c r="C385" s="152"/>
      <c r="D385" s="186">
        <v>113</v>
      </c>
      <c r="E385" s="182"/>
      <c r="F385" s="183"/>
      <c r="G385" s="214"/>
      <c r="H385" s="216" t="str">
        <f t="shared" si="10"/>
        <v>SE REQUIERE ASIGNAR LA FUENTE DE FINANCIAMIENTO</v>
      </c>
      <c r="I385" s="214"/>
      <c r="J385" s="214"/>
      <c r="K385" s="214"/>
      <c r="L385" s="214"/>
      <c r="M385" s="214"/>
      <c r="N385" s="214"/>
      <c r="O385" s="218">
        <f t="shared" si="11"/>
        <v>0</v>
      </c>
    </row>
    <row r="386" spans="1:15" x14ac:dyDescent="0.25">
      <c r="A386" s="386"/>
      <c r="B386" s="386"/>
      <c r="C386" s="152"/>
      <c r="D386" s="186">
        <v>113</v>
      </c>
      <c r="E386" s="182"/>
      <c r="F386" s="183"/>
      <c r="G386" s="214"/>
      <c r="H386" s="216" t="str">
        <f t="shared" si="10"/>
        <v>SE REQUIERE ASIGNAR LA FUENTE DE FINANCIAMIENTO</v>
      </c>
      <c r="I386" s="214"/>
      <c r="J386" s="214"/>
      <c r="K386" s="214"/>
      <c r="L386" s="214"/>
      <c r="M386" s="214"/>
      <c r="N386" s="214"/>
      <c r="O386" s="218">
        <f t="shared" si="11"/>
        <v>0</v>
      </c>
    </row>
    <row r="387" spans="1:15" x14ac:dyDescent="0.25">
      <c r="A387" s="386"/>
      <c r="B387" s="386"/>
      <c r="C387" s="152"/>
      <c r="D387" s="186">
        <v>113</v>
      </c>
      <c r="E387" s="182"/>
      <c r="F387" s="183"/>
      <c r="G387" s="213"/>
      <c r="H387" s="216" t="str">
        <f t="shared" si="10"/>
        <v>SE REQUIERE ASIGNAR LA FUENTE DE FINANCIAMIENTO</v>
      </c>
      <c r="I387" s="213"/>
      <c r="J387" s="213"/>
      <c r="K387" s="213"/>
      <c r="L387" s="213"/>
      <c r="M387" s="213"/>
      <c r="N387" s="213"/>
      <c r="O387" s="218">
        <f t="shared" si="11"/>
        <v>0</v>
      </c>
    </row>
    <row r="388" spans="1:15" x14ac:dyDescent="0.25">
      <c r="A388" s="386"/>
      <c r="B388" s="386"/>
      <c r="C388" s="152"/>
      <c r="D388" s="186">
        <v>113</v>
      </c>
      <c r="E388" s="182"/>
      <c r="F388" s="183"/>
      <c r="G388" s="214"/>
      <c r="H388" s="216" t="str">
        <f t="shared" ref="H388:H428" si="12">IF(E388="","SE REQUIERE ASIGNAR LA FUENTE DE FINANCIAMIENTO",IF(F388="","ES NECESARIO ESTABLECER EL NÚMERO DE PLAZAS",IF(G388="","SE NECESITA ESTABLECER UN MONTO MENSUAL",F388*G388*12)))</f>
        <v>SE REQUIERE ASIGNAR LA FUENTE DE FINANCIAMIENTO</v>
      </c>
      <c r="I388" s="214"/>
      <c r="J388" s="214"/>
      <c r="K388" s="214"/>
      <c r="L388" s="214"/>
      <c r="M388" s="214"/>
      <c r="N388" s="214"/>
      <c r="O388" s="218">
        <f t="shared" ref="O388:O428" si="13">SUM(H388:N388)</f>
        <v>0</v>
      </c>
    </row>
    <row r="389" spans="1:15" x14ac:dyDescent="0.25">
      <c r="A389" s="386"/>
      <c r="B389" s="386"/>
      <c r="C389" s="152"/>
      <c r="D389" s="186">
        <v>113</v>
      </c>
      <c r="E389" s="182"/>
      <c r="F389" s="183"/>
      <c r="G389" s="214"/>
      <c r="H389" s="216" t="str">
        <f t="shared" si="12"/>
        <v>SE REQUIERE ASIGNAR LA FUENTE DE FINANCIAMIENTO</v>
      </c>
      <c r="I389" s="214"/>
      <c r="J389" s="214"/>
      <c r="K389" s="214"/>
      <c r="L389" s="214"/>
      <c r="M389" s="214"/>
      <c r="N389" s="214"/>
      <c r="O389" s="218">
        <f t="shared" si="13"/>
        <v>0</v>
      </c>
    </row>
    <row r="390" spans="1:15" x14ac:dyDescent="0.25">
      <c r="A390" s="386"/>
      <c r="B390" s="386"/>
      <c r="C390" s="152"/>
      <c r="D390" s="186">
        <v>113</v>
      </c>
      <c r="E390" s="182"/>
      <c r="F390" s="183"/>
      <c r="G390" s="214"/>
      <c r="H390" s="216" t="str">
        <f t="shared" si="12"/>
        <v>SE REQUIERE ASIGNAR LA FUENTE DE FINANCIAMIENTO</v>
      </c>
      <c r="I390" s="214"/>
      <c r="J390" s="214"/>
      <c r="K390" s="214"/>
      <c r="L390" s="214"/>
      <c r="M390" s="214"/>
      <c r="N390" s="214"/>
      <c r="O390" s="218">
        <f t="shared" si="13"/>
        <v>0</v>
      </c>
    </row>
    <row r="391" spans="1:15" ht="15" customHeight="1" x14ac:dyDescent="0.25">
      <c r="A391" s="386"/>
      <c r="B391" s="386"/>
      <c r="C391" s="152"/>
      <c r="D391" s="186">
        <v>113</v>
      </c>
      <c r="E391" s="182"/>
      <c r="F391" s="183"/>
      <c r="G391" s="214"/>
      <c r="H391" s="216" t="str">
        <f t="shared" si="12"/>
        <v>SE REQUIERE ASIGNAR LA FUENTE DE FINANCIAMIENTO</v>
      </c>
      <c r="I391" s="214"/>
      <c r="J391" s="214"/>
      <c r="K391" s="214"/>
      <c r="L391" s="214"/>
      <c r="M391" s="214"/>
      <c r="N391" s="214"/>
      <c r="O391" s="218">
        <f t="shared" si="13"/>
        <v>0</v>
      </c>
    </row>
    <row r="392" spans="1:15" x14ac:dyDescent="0.25">
      <c r="A392" s="386"/>
      <c r="B392" s="386"/>
      <c r="C392" s="152"/>
      <c r="D392" s="186">
        <v>113</v>
      </c>
      <c r="E392" s="182"/>
      <c r="F392" s="183"/>
      <c r="G392" s="214"/>
      <c r="H392" s="216" t="str">
        <f t="shared" si="12"/>
        <v>SE REQUIERE ASIGNAR LA FUENTE DE FINANCIAMIENTO</v>
      </c>
      <c r="I392" s="214"/>
      <c r="J392" s="214"/>
      <c r="K392" s="214"/>
      <c r="L392" s="214"/>
      <c r="M392" s="214"/>
      <c r="N392" s="214"/>
      <c r="O392" s="218">
        <f t="shared" si="13"/>
        <v>0</v>
      </c>
    </row>
    <row r="393" spans="1:15" x14ac:dyDescent="0.25">
      <c r="A393" s="386"/>
      <c r="B393" s="386"/>
      <c r="C393" s="152"/>
      <c r="D393" s="186">
        <v>113</v>
      </c>
      <c r="E393" s="182"/>
      <c r="F393" s="183"/>
      <c r="G393" s="213"/>
      <c r="H393" s="216" t="str">
        <f t="shared" si="12"/>
        <v>SE REQUIERE ASIGNAR LA FUENTE DE FINANCIAMIENTO</v>
      </c>
      <c r="I393" s="213"/>
      <c r="J393" s="213"/>
      <c r="K393" s="213"/>
      <c r="L393" s="213"/>
      <c r="M393" s="213"/>
      <c r="N393" s="213"/>
      <c r="O393" s="218">
        <f t="shared" si="13"/>
        <v>0</v>
      </c>
    </row>
    <row r="394" spans="1:15" x14ac:dyDescent="0.25">
      <c r="A394" s="386"/>
      <c r="B394" s="386"/>
      <c r="C394" s="152"/>
      <c r="D394" s="186">
        <v>113</v>
      </c>
      <c r="E394" s="182"/>
      <c r="F394" s="183"/>
      <c r="G394" s="214"/>
      <c r="H394" s="216" t="str">
        <f t="shared" si="12"/>
        <v>SE REQUIERE ASIGNAR LA FUENTE DE FINANCIAMIENTO</v>
      </c>
      <c r="I394" s="214"/>
      <c r="J394" s="214"/>
      <c r="K394" s="214"/>
      <c r="L394" s="214"/>
      <c r="M394" s="214"/>
      <c r="N394" s="214"/>
      <c r="O394" s="218">
        <f t="shared" si="13"/>
        <v>0</v>
      </c>
    </row>
    <row r="395" spans="1:15" x14ac:dyDescent="0.25">
      <c r="A395" s="386"/>
      <c r="B395" s="386"/>
      <c r="C395" s="152"/>
      <c r="D395" s="186">
        <v>113</v>
      </c>
      <c r="E395" s="182"/>
      <c r="F395" s="183"/>
      <c r="G395" s="214"/>
      <c r="H395" s="216" t="str">
        <f t="shared" si="12"/>
        <v>SE REQUIERE ASIGNAR LA FUENTE DE FINANCIAMIENTO</v>
      </c>
      <c r="I395" s="214"/>
      <c r="J395" s="214"/>
      <c r="K395" s="214"/>
      <c r="L395" s="214"/>
      <c r="M395" s="214"/>
      <c r="N395" s="214"/>
      <c r="O395" s="218">
        <f t="shared" si="13"/>
        <v>0</v>
      </c>
    </row>
    <row r="396" spans="1:15" x14ac:dyDescent="0.25">
      <c r="A396" s="386"/>
      <c r="B396" s="386"/>
      <c r="C396" s="152"/>
      <c r="D396" s="186">
        <v>113</v>
      </c>
      <c r="E396" s="182"/>
      <c r="F396" s="183"/>
      <c r="G396" s="214"/>
      <c r="H396" s="216" t="str">
        <f t="shared" si="12"/>
        <v>SE REQUIERE ASIGNAR LA FUENTE DE FINANCIAMIENTO</v>
      </c>
      <c r="I396" s="214"/>
      <c r="J396" s="214"/>
      <c r="K396" s="214"/>
      <c r="L396" s="214"/>
      <c r="M396" s="214"/>
      <c r="N396" s="214"/>
      <c r="O396" s="218">
        <f t="shared" si="13"/>
        <v>0</v>
      </c>
    </row>
    <row r="397" spans="1:15" x14ac:dyDescent="0.25">
      <c r="A397" s="386"/>
      <c r="B397" s="386"/>
      <c r="C397" s="152"/>
      <c r="D397" s="186">
        <v>113</v>
      </c>
      <c r="E397" s="182"/>
      <c r="F397" s="183"/>
      <c r="G397" s="213"/>
      <c r="H397" s="216" t="str">
        <f t="shared" si="12"/>
        <v>SE REQUIERE ASIGNAR LA FUENTE DE FINANCIAMIENTO</v>
      </c>
      <c r="I397" s="213"/>
      <c r="J397" s="213"/>
      <c r="K397" s="213"/>
      <c r="L397" s="213"/>
      <c r="M397" s="213"/>
      <c r="N397" s="213"/>
      <c r="O397" s="218">
        <f t="shared" si="13"/>
        <v>0</v>
      </c>
    </row>
    <row r="398" spans="1:15" x14ac:dyDescent="0.25">
      <c r="A398" s="386"/>
      <c r="B398" s="386"/>
      <c r="C398" s="152"/>
      <c r="D398" s="186">
        <v>113</v>
      </c>
      <c r="E398" s="182"/>
      <c r="F398" s="183"/>
      <c r="G398" s="213"/>
      <c r="H398" s="216" t="str">
        <f t="shared" si="12"/>
        <v>SE REQUIERE ASIGNAR LA FUENTE DE FINANCIAMIENTO</v>
      </c>
      <c r="I398" s="213"/>
      <c r="J398" s="213"/>
      <c r="K398" s="213"/>
      <c r="L398" s="213"/>
      <c r="M398" s="213"/>
      <c r="N398" s="213"/>
      <c r="O398" s="218">
        <f t="shared" si="13"/>
        <v>0</v>
      </c>
    </row>
    <row r="399" spans="1:15" x14ac:dyDescent="0.25">
      <c r="A399" s="386"/>
      <c r="B399" s="386"/>
      <c r="C399" s="152"/>
      <c r="D399" s="186">
        <v>113</v>
      </c>
      <c r="E399" s="182"/>
      <c r="F399" s="183"/>
      <c r="G399" s="214"/>
      <c r="H399" s="216" t="str">
        <f t="shared" si="12"/>
        <v>SE REQUIERE ASIGNAR LA FUENTE DE FINANCIAMIENTO</v>
      </c>
      <c r="I399" s="214"/>
      <c r="J399" s="214"/>
      <c r="K399" s="214"/>
      <c r="L399" s="214"/>
      <c r="M399" s="214"/>
      <c r="N399" s="214"/>
      <c r="O399" s="218">
        <f t="shared" si="13"/>
        <v>0</v>
      </c>
    </row>
    <row r="400" spans="1:15" x14ac:dyDescent="0.25">
      <c r="A400" s="386"/>
      <c r="B400" s="386"/>
      <c r="C400" s="152"/>
      <c r="D400" s="186">
        <v>113</v>
      </c>
      <c r="E400" s="182"/>
      <c r="F400" s="183"/>
      <c r="G400" s="214"/>
      <c r="H400" s="216" t="str">
        <f t="shared" si="12"/>
        <v>SE REQUIERE ASIGNAR LA FUENTE DE FINANCIAMIENTO</v>
      </c>
      <c r="I400" s="214"/>
      <c r="J400" s="214"/>
      <c r="K400" s="214"/>
      <c r="L400" s="214"/>
      <c r="M400" s="214"/>
      <c r="N400" s="214"/>
      <c r="O400" s="218">
        <f t="shared" si="13"/>
        <v>0</v>
      </c>
    </row>
    <row r="401" spans="1:15" x14ac:dyDescent="0.25">
      <c r="A401" s="386"/>
      <c r="B401" s="386"/>
      <c r="C401" s="152"/>
      <c r="D401" s="186">
        <v>113</v>
      </c>
      <c r="E401" s="182"/>
      <c r="F401" s="183"/>
      <c r="G401" s="214"/>
      <c r="H401" s="216" t="str">
        <f t="shared" si="12"/>
        <v>SE REQUIERE ASIGNAR LA FUENTE DE FINANCIAMIENTO</v>
      </c>
      <c r="I401" s="214"/>
      <c r="J401" s="214"/>
      <c r="K401" s="214"/>
      <c r="L401" s="214"/>
      <c r="M401" s="214"/>
      <c r="N401" s="214"/>
      <c r="O401" s="218">
        <f t="shared" si="13"/>
        <v>0</v>
      </c>
    </row>
    <row r="402" spans="1:15" x14ac:dyDescent="0.25">
      <c r="A402" s="386"/>
      <c r="B402" s="386"/>
      <c r="C402" s="152"/>
      <c r="D402" s="186">
        <v>113</v>
      </c>
      <c r="E402" s="182"/>
      <c r="F402" s="183"/>
      <c r="G402" s="214"/>
      <c r="H402" s="216" t="str">
        <f t="shared" si="12"/>
        <v>SE REQUIERE ASIGNAR LA FUENTE DE FINANCIAMIENTO</v>
      </c>
      <c r="I402" s="214"/>
      <c r="J402" s="214"/>
      <c r="K402" s="214"/>
      <c r="L402" s="214"/>
      <c r="M402" s="214"/>
      <c r="N402" s="214"/>
      <c r="O402" s="218">
        <f t="shared" si="13"/>
        <v>0</v>
      </c>
    </row>
    <row r="403" spans="1:15" ht="15" customHeight="1" x14ac:dyDescent="0.25">
      <c r="A403" s="386"/>
      <c r="B403" s="386"/>
      <c r="C403" s="152"/>
      <c r="D403" s="186">
        <v>113</v>
      </c>
      <c r="E403" s="182"/>
      <c r="F403" s="183"/>
      <c r="G403" s="214"/>
      <c r="H403" s="216" t="str">
        <f t="shared" si="12"/>
        <v>SE REQUIERE ASIGNAR LA FUENTE DE FINANCIAMIENTO</v>
      </c>
      <c r="I403" s="214"/>
      <c r="J403" s="214"/>
      <c r="K403" s="214"/>
      <c r="L403" s="214"/>
      <c r="M403" s="214"/>
      <c r="N403" s="214"/>
      <c r="O403" s="218">
        <f t="shared" si="13"/>
        <v>0</v>
      </c>
    </row>
    <row r="404" spans="1:15" x14ac:dyDescent="0.25">
      <c r="A404" s="386"/>
      <c r="B404" s="386"/>
      <c r="C404" s="152"/>
      <c r="D404" s="186">
        <v>113</v>
      </c>
      <c r="E404" s="182"/>
      <c r="F404" s="183"/>
      <c r="G404" s="214"/>
      <c r="H404" s="216" t="str">
        <f t="shared" si="12"/>
        <v>SE REQUIERE ASIGNAR LA FUENTE DE FINANCIAMIENTO</v>
      </c>
      <c r="I404" s="214"/>
      <c r="J404" s="214"/>
      <c r="K404" s="214"/>
      <c r="L404" s="214"/>
      <c r="M404" s="214"/>
      <c r="N404" s="214"/>
      <c r="O404" s="218">
        <f t="shared" si="13"/>
        <v>0</v>
      </c>
    </row>
    <row r="405" spans="1:15" x14ac:dyDescent="0.25">
      <c r="A405" s="386"/>
      <c r="B405" s="386"/>
      <c r="C405" s="152"/>
      <c r="D405" s="186">
        <v>113</v>
      </c>
      <c r="E405" s="182"/>
      <c r="F405" s="183"/>
      <c r="G405" s="214"/>
      <c r="H405" s="216" t="str">
        <f t="shared" si="12"/>
        <v>SE REQUIERE ASIGNAR LA FUENTE DE FINANCIAMIENTO</v>
      </c>
      <c r="I405" s="214"/>
      <c r="J405" s="214"/>
      <c r="K405" s="214"/>
      <c r="L405" s="214"/>
      <c r="M405" s="214"/>
      <c r="N405" s="214"/>
      <c r="O405" s="218">
        <f t="shared" si="13"/>
        <v>0</v>
      </c>
    </row>
    <row r="406" spans="1:15" x14ac:dyDescent="0.25">
      <c r="A406" s="386"/>
      <c r="B406" s="386"/>
      <c r="C406" s="152"/>
      <c r="D406" s="186">
        <v>113</v>
      </c>
      <c r="E406" s="182"/>
      <c r="F406" s="183"/>
      <c r="G406" s="214"/>
      <c r="H406" s="216" t="str">
        <f t="shared" si="12"/>
        <v>SE REQUIERE ASIGNAR LA FUENTE DE FINANCIAMIENTO</v>
      </c>
      <c r="I406" s="214"/>
      <c r="J406" s="214"/>
      <c r="K406" s="214"/>
      <c r="L406" s="214"/>
      <c r="M406" s="214"/>
      <c r="N406" s="214"/>
      <c r="O406" s="218">
        <f t="shared" si="13"/>
        <v>0</v>
      </c>
    </row>
    <row r="407" spans="1:15" x14ac:dyDescent="0.25">
      <c r="A407" s="386"/>
      <c r="B407" s="386"/>
      <c r="C407" s="152"/>
      <c r="D407" s="186">
        <v>113</v>
      </c>
      <c r="E407" s="182"/>
      <c r="F407" s="183"/>
      <c r="G407" s="213"/>
      <c r="H407" s="216" t="str">
        <f t="shared" si="12"/>
        <v>SE REQUIERE ASIGNAR LA FUENTE DE FINANCIAMIENTO</v>
      </c>
      <c r="I407" s="213"/>
      <c r="J407" s="213"/>
      <c r="K407" s="213"/>
      <c r="L407" s="213"/>
      <c r="M407" s="213"/>
      <c r="N407" s="213"/>
      <c r="O407" s="218">
        <f t="shared" si="13"/>
        <v>0</v>
      </c>
    </row>
    <row r="408" spans="1:15" x14ac:dyDescent="0.25">
      <c r="A408" s="386"/>
      <c r="B408" s="386"/>
      <c r="C408" s="152"/>
      <c r="D408" s="186">
        <v>113</v>
      </c>
      <c r="E408" s="182"/>
      <c r="F408" s="183"/>
      <c r="G408" s="214"/>
      <c r="H408" s="216" t="str">
        <f t="shared" si="12"/>
        <v>SE REQUIERE ASIGNAR LA FUENTE DE FINANCIAMIENTO</v>
      </c>
      <c r="I408" s="214"/>
      <c r="J408" s="214"/>
      <c r="K408" s="214"/>
      <c r="L408" s="214"/>
      <c r="M408" s="214"/>
      <c r="N408" s="214"/>
      <c r="O408" s="218">
        <f t="shared" si="13"/>
        <v>0</v>
      </c>
    </row>
    <row r="409" spans="1:15" x14ac:dyDescent="0.25">
      <c r="A409" s="386"/>
      <c r="B409" s="386"/>
      <c r="C409" s="152"/>
      <c r="D409" s="186">
        <v>113</v>
      </c>
      <c r="E409" s="182"/>
      <c r="F409" s="183"/>
      <c r="G409" s="214"/>
      <c r="H409" s="216" t="str">
        <f t="shared" si="12"/>
        <v>SE REQUIERE ASIGNAR LA FUENTE DE FINANCIAMIENTO</v>
      </c>
      <c r="I409" s="214"/>
      <c r="J409" s="214"/>
      <c r="K409" s="214"/>
      <c r="L409" s="214"/>
      <c r="M409" s="214"/>
      <c r="N409" s="214"/>
      <c r="O409" s="218">
        <f t="shared" si="13"/>
        <v>0</v>
      </c>
    </row>
    <row r="410" spans="1:15" x14ac:dyDescent="0.25">
      <c r="A410" s="386"/>
      <c r="B410" s="386"/>
      <c r="C410" s="152"/>
      <c r="D410" s="186">
        <v>113</v>
      </c>
      <c r="E410" s="182"/>
      <c r="F410" s="183"/>
      <c r="G410" s="214"/>
      <c r="H410" s="216" t="str">
        <f t="shared" si="12"/>
        <v>SE REQUIERE ASIGNAR LA FUENTE DE FINANCIAMIENTO</v>
      </c>
      <c r="I410" s="214"/>
      <c r="J410" s="214"/>
      <c r="K410" s="214"/>
      <c r="L410" s="214"/>
      <c r="M410" s="214"/>
      <c r="N410" s="214"/>
      <c r="O410" s="218">
        <f t="shared" si="13"/>
        <v>0</v>
      </c>
    </row>
    <row r="411" spans="1:15" x14ac:dyDescent="0.25">
      <c r="A411" s="386"/>
      <c r="B411" s="386"/>
      <c r="C411" s="152"/>
      <c r="D411" s="186">
        <v>113</v>
      </c>
      <c r="E411" s="182"/>
      <c r="F411" s="183"/>
      <c r="G411" s="214"/>
      <c r="H411" s="216" t="str">
        <f t="shared" si="12"/>
        <v>SE REQUIERE ASIGNAR LA FUENTE DE FINANCIAMIENTO</v>
      </c>
      <c r="I411" s="214"/>
      <c r="J411" s="214"/>
      <c r="K411" s="214"/>
      <c r="L411" s="214"/>
      <c r="M411" s="214"/>
      <c r="N411" s="214"/>
      <c r="O411" s="218">
        <f t="shared" si="13"/>
        <v>0</v>
      </c>
    </row>
    <row r="412" spans="1:15" x14ac:dyDescent="0.25">
      <c r="A412" s="386"/>
      <c r="B412" s="386"/>
      <c r="C412" s="152"/>
      <c r="D412" s="186">
        <v>113</v>
      </c>
      <c r="E412" s="182"/>
      <c r="F412" s="183"/>
      <c r="G412" s="214"/>
      <c r="H412" s="216" t="str">
        <f t="shared" si="12"/>
        <v>SE REQUIERE ASIGNAR LA FUENTE DE FINANCIAMIENTO</v>
      </c>
      <c r="I412" s="214"/>
      <c r="J412" s="214"/>
      <c r="K412" s="214"/>
      <c r="L412" s="214"/>
      <c r="M412" s="214"/>
      <c r="N412" s="214"/>
      <c r="O412" s="218">
        <f t="shared" si="13"/>
        <v>0</v>
      </c>
    </row>
    <row r="413" spans="1:15" x14ac:dyDescent="0.25">
      <c r="A413" s="386"/>
      <c r="B413" s="386"/>
      <c r="C413" s="152"/>
      <c r="D413" s="186">
        <v>113</v>
      </c>
      <c r="E413" s="182"/>
      <c r="F413" s="183"/>
      <c r="G413" s="214"/>
      <c r="H413" s="216" t="str">
        <f t="shared" si="12"/>
        <v>SE REQUIERE ASIGNAR LA FUENTE DE FINANCIAMIENTO</v>
      </c>
      <c r="I413" s="214"/>
      <c r="J413" s="214"/>
      <c r="K413" s="214"/>
      <c r="L413" s="214"/>
      <c r="M413" s="214"/>
      <c r="N413" s="214"/>
      <c r="O413" s="218">
        <f t="shared" si="13"/>
        <v>0</v>
      </c>
    </row>
    <row r="414" spans="1:15" x14ac:dyDescent="0.25">
      <c r="A414" s="386"/>
      <c r="B414" s="386"/>
      <c r="C414" s="152"/>
      <c r="D414" s="186">
        <v>113</v>
      </c>
      <c r="E414" s="182"/>
      <c r="F414" s="183"/>
      <c r="G414" s="214"/>
      <c r="H414" s="216" t="str">
        <f t="shared" si="12"/>
        <v>SE REQUIERE ASIGNAR LA FUENTE DE FINANCIAMIENTO</v>
      </c>
      <c r="I414" s="214"/>
      <c r="J414" s="214"/>
      <c r="K414" s="214"/>
      <c r="L414" s="214"/>
      <c r="M414" s="214"/>
      <c r="N414" s="214"/>
      <c r="O414" s="218">
        <f t="shared" si="13"/>
        <v>0</v>
      </c>
    </row>
    <row r="415" spans="1:15" x14ac:dyDescent="0.25">
      <c r="A415" s="386"/>
      <c r="B415" s="386"/>
      <c r="C415" s="152"/>
      <c r="D415" s="186">
        <v>113</v>
      </c>
      <c r="E415" s="182"/>
      <c r="F415" s="183"/>
      <c r="G415" s="214"/>
      <c r="H415" s="216" t="str">
        <f t="shared" si="12"/>
        <v>SE REQUIERE ASIGNAR LA FUENTE DE FINANCIAMIENTO</v>
      </c>
      <c r="I415" s="214"/>
      <c r="J415" s="214"/>
      <c r="K415" s="214"/>
      <c r="L415" s="214"/>
      <c r="M415" s="214"/>
      <c r="N415" s="214"/>
      <c r="O415" s="218">
        <f t="shared" si="13"/>
        <v>0</v>
      </c>
    </row>
    <row r="416" spans="1:15" x14ac:dyDescent="0.25">
      <c r="A416" s="386"/>
      <c r="B416" s="386"/>
      <c r="C416" s="152"/>
      <c r="D416" s="186">
        <v>113</v>
      </c>
      <c r="E416" s="182"/>
      <c r="F416" s="183"/>
      <c r="G416" s="213"/>
      <c r="H416" s="216" t="str">
        <f t="shared" si="12"/>
        <v>SE REQUIERE ASIGNAR LA FUENTE DE FINANCIAMIENTO</v>
      </c>
      <c r="I416" s="213"/>
      <c r="J416" s="213"/>
      <c r="K416" s="213"/>
      <c r="L416" s="213"/>
      <c r="M416" s="213"/>
      <c r="N416" s="213"/>
      <c r="O416" s="218">
        <f t="shared" si="13"/>
        <v>0</v>
      </c>
    </row>
    <row r="417" spans="1:15" x14ac:dyDescent="0.25">
      <c r="A417" s="386"/>
      <c r="B417" s="386"/>
      <c r="C417" s="152"/>
      <c r="D417" s="186">
        <v>113</v>
      </c>
      <c r="E417" s="182"/>
      <c r="F417" s="183"/>
      <c r="G417" s="214"/>
      <c r="H417" s="216" t="str">
        <f t="shared" si="12"/>
        <v>SE REQUIERE ASIGNAR LA FUENTE DE FINANCIAMIENTO</v>
      </c>
      <c r="I417" s="214"/>
      <c r="J417" s="214"/>
      <c r="K417" s="214"/>
      <c r="L417" s="214"/>
      <c r="M417" s="214"/>
      <c r="N417" s="214"/>
      <c r="O417" s="218">
        <f t="shared" si="13"/>
        <v>0</v>
      </c>
    </row>
    <row r="418" spans="1:15" x14ac:dyDescent="0.25">
      <c r="A418" s="386"/>
      <c r="B418" s="386"/>
      <c r="C418" s="152"/>
      <c r="D418" s="186">
        <v>113</v>
      </c>
      <c r="E418" s="182"/>
      <c r="F418" s="183"/>
      <c r="G418" s="214"/>
      <c r="H418" s="216" t="str">
        <f t="shared" si="12"/>
        <v>SE REQUIERE ASIGNAR LA FUENTE DE FINANCIAMIENTO</v>
      </c>
      <c r="I418" s="214"/>
      <c r="J418" s="214"/>
      <c r="K418" s="214"/>
      <c r="L418" s="214"/>
      <c r="M418" s="214"/>
      <c r="N418" s="214"/>
      <c r="O418" s="218">
        <f t="shared" si="13"/>
        <v>0</v>
      </c>
    </row>
    <row r="419" spans="1:15" x14ac:dyDescent="0.25">
      <c r="A419" s="386"/>
      <c r="B419" s="386"/>
      <c r="C419" s="152"/>
      <c r="D419" s="186">
        <v>113</v>
      </c>
      <c r="E419" s="182"/>
      <c r="F419" s="183"/>
      <c r="G419" s="213"/>
      <c r="H419" s="216" t="str">
        <f t="shared" si="12"/>
        <v>SE REQUIERE ASIGNAR LA FUENTE DE FINANCIAMIENTO</v>
      </c>
      <c r="I419" s="213"/>
      <c r="J419" s="213"/>
      <c r="K419" s="213"/>
      <c r="L419" s="213"/>
      <c r="M419" s="213"/>
      <c r="N419" s="213"/>
      <c r="O419" s="218">
        <f t="shared" si="13"/>
        <v>0</v>
      </c>
    </row>
    <row r="420" spans="1:15" x14ac:dyDescent="0.25">
      <c r="A420" s="386"/>
      <c r="B420" s="386"/>
      <c r="C420" s="152"/>
      <c r="D420" s="186">
        <v>113</v>
      </c>
      <c r="E420" s="182"/>
      <c r="F420" s="183"/>
      <c r="G420" s="214"/>
      <c r="H420" s="216" t="str">
        <f t="shared" si="12"/>
        <v>SE REQUIERE ASIGNAR LA FUENTE DE FINANCIAMIENTO</v>
      </c>
      <c r="I420" s="214"/>
      <c r="J420" s="214"/>
      <c r="K420" s="214"/>
      <c r="L420" s="214"/>
      <c r="M420" s="214"/>
      <c r="N420" s="214"/>
      <c r="O420" s="218">
        <f t="shared" si="13"/>
        <v>0</v>
      </c>
    </row>
    <row r="421" spans="1:15" x14ac:dyDescent="0.25">
      <c r="A421" s="386"/>
      <c r="B421" s="386"/>
      <c r="C421" s="152"/>
      <c r="D421" s="186">
        <v>113</v>
      </c>
      <c r="E421" s="182"/>
      <c r="F421" s="183"/>
      <c r="G421" s="214"/>
      <c r="H421" s="216" t="str">
        <f t="shared" si="12"/>
        <v>SE REQUIERE ASIGNAR LA FUENTE DE FINANCIAMIENTO</v>
      </c>
      <c r="I421" s="214"/>
      <c r="J421" s="214"/>
      <c r="K421" s="214"/>
      <c r="L421" s="214"/>
      <c r="M421" s="214"/>
      <c r="N421" s="214"/>
      <c r="O421" s="218">
        <f t="shared" si="13"/>
        <v>0</v>
      </c>
    </row>
    <row r="422" spans="1:15" x14ac:dyDescent="0.25">
      <c r="A422" s="386"/>
      <c r="B422" s="386"/>
      <c r="C422" s="152"/>
      <c r="D422" s="186">
        <v>113</v>
      </c>
      <c r="E422" s="182"/>
      <c r="F422" s="183"/>
      <c r="G422" s="213"/>
      <c r="H422" s="216" t="str">
        <f t="shared" si="12"/>
        <v>SE REQUIERE ASIGNAR LA FUENTE DE FINANCIAMIENTO</v>
      </c>
      <c r="I422" s="213"/>
      <c r="J422" s="213"/>
      <c r="K422" s="213"/>
      <c r="L422" s="213"/>
      <c r="M422" s="213"/>
      <c r="N422" s="213"/>
      <c r="O422" s="218">
        <f t="shared" si="13"/>
        <v>0</v>
      </c>
    </row>
    <row r="423" spans="1:15" x14ac:dyDescent="0.25">
      <c r="A423" s="386"/>
      <c r="B423" s="386"/>
      <c r="C423" s="152"/>
      <c r="D423" s="186">
        <v>113</v>
      </c>
      <c r="E423" s="182"/>
      <c r="F423" s="183"/>
      <c r="G423" s="214"/>
      <c r="H423" s="216" t="str">
        <f t="shared" si="12"/>
        <v>SE REQUIERE ASIGNAR LA FUENTE DE FINANCIAMIENTO</v>
      </c>
      <c r="I423" s="214"/>
      <c r="J423" s="214"/>
      <c r="K423" s="214"/>
      <c r="L423" s="214"/>
      <c r="M423" s="214"/>
      <c r="N423" s="214"/>
      <c r="O423" s="218">
        <f t="shared" si="13"/>
        <v>0</v>
      </c>
    </row>
    <row r="424" spans="1:15" x14ac:dyDescent="0.25">
      <c r="A424" s="386"/>
      <c r="B424" s="386"/>
      <c r="C424" s="152"/>
      <c r="D424" s="186">
        <v>113</v>
      </c>
      <c r="E424" s="182"/>
      <c r="F424" s="183"/>
      <c r="G424" s="213"/>
      <c r="H424" s="216" t="str">
        <f t="shared" si="12"/>
        <v>SE REQUIERE ASIGNAR LA FUENTE DE FINANCIAMIENTO</v>
      </c>
      <c r="I424" s="213"/>
      <c r="J424" s="213"/>
      <c r="K424" s="213"/>
      <c r="L424" s="213"/>
      <c r="M424" s="213"/>
      <c r="N424" s="213"/>
      <c r="O424" s="218">
        <f t="shared" si="13"/>
        <v>0</v>
      </c>
    </row>
    <row r="425" spans="1:15" x14ac:dyDescent="0.25">
      <c r="A425" s="386"/>
      <c r="B425" s="386"/>
      <c r="C425" s="152"/>
      <c r="D425" s="186">
        <v>113</v>
      </c>
      <c r="E425" s="182"/>
      <c r="F425" s="183"/>
      <c r="G425" s="214"/>
      <c r="H425" s="216" t="str">
        <f t="shared" si="12"/>
        <v>SE REQUIERE ASIGNAR LA FUENTE DE FINANCIAMIENTO</v>
      </c>
      <c r="I425" s="214"/>
      <c r="J425" s="214"/>
      <c r="K425" s="214"/>
      <c r="L425" s="214"/>
      <c r="M425" s="214"/>
      <c r="N425" s="214"/>
      <c r="O425" s="218">
        <f t="shared" si="13"/>
        <v>0</v>
      </c>
    </row>
    <row r="426" spans="1:15" x14ac:dyDescent="0.25">
      <c r="A426" s="386"/>
      <c r="B426" s="386"/>
      <c r="C426" s="152"/>
      <c r="D426" s="186">
        <v>113</v>
      </c>
      <c r="E426" s="182"/>
      <c r="F426" s="183"/>
      <c r="G426" s="214"/>
      <c r="H426" s="216" t="str">
        <f t="shared" si="12"/>
        <v>SE REQUIERE ASIGNAR LA FUENTE DE FINANCIAMIENTO</v>
      </c>
      <c r="I426" s="214"/>
      <c r="J426" s="214"/>
      <c r="K426" s="214"/>
      <c r="L426" s="214"/>
      <c r="M426" s="214"/>
      <c r="N426" s="214"/>
      <c r="O426" s="218">
        <f t="shared" si="13"/>
        <v>0</v>
      </c>
    </row>
    <row r="427" spans="1:15" x14ac:dyDescent="0.25">
      <c r="A427" s="386"/>
      <c r="B427" s="386"/>
      <c r="C427" s="152"/>
      <c r="D427" s="186">
        <v>113</v>
      </c>
      <c r="E427" s="182"/>
      <c r="F427" s="183"/>
      <c r="G427" s="213"/>
      <c r="H427" s="216" t="str">
        <f t="shared" si="12"/>
        <v>SE REQUIERE ASIGNAR LA FUENTE DE FINANCIAMIENTO</v>
      </c>
      <c r="I427" s="213"/>
      <c r="J427" s="213"/>
      <c r="K427" s="213"/>
      <c r="L427" s="213"/>
      <c r="M427" s="213"/>
      <c r="N427" s="213"/>
      <c r="O427" s="218">
        <f t="shared" si="13"/>
        <v>0</v>
      </c>
    </row>
    <row r="428" spans="1:15" x14ac:dyDescent="0.25">
      <c r="A428" s="386"/>
      <c r="B428" s="386"/>
      <c r="C428" s="152"/>
      <c r="D428" s="186">
        <v>113</v>
      </c>
      <c r="E428" s="182"/>
      <c r="F428" s="183"/>
      <c r="G428" s="214"/>
      <c r="H428" s="216" t="str">
        <f t="shared" si="12"/>
        <v>SE REQUIERE ASIGNAR LA FUENTE DE FINANCIAMIENTO</v>
      </c>
      <c r="I428" s="214"/>
      <c r="J428" s="214"/>
      <c r="K428" s="214"/>
      <c r="L428" s="214"/>
      <c r="M428" s="214"/>
      <c r="N428" s="214"/>
      <c r="O428" s="218">
        <f t="shared" si="13"/>
        <v>0</v>
      </c>
    </row>
    <row r="429" spans="1:15" x14ac:dyDescent="0.25">
      <c r="B429" s="325" t="s">
        <v>896</v>
      </c>
      <c r="C429" s="325"/>
      <c r="D429" s="325"/>
      <c r="E429" s="326"/>
      <c r="F429" s="188">
        <f>SUM(F3:F428)</f>
        <v>132</v>
      </c>
      <c r="G429" s="217">
        <f>SUM(G3:G428)</f>
        <v>741888</v>
      </c>
      <c r="H429" s="217">
        <f>SUM(H3:H428)</f>
        <v>13342164</v>
      </c>
      <c r="I429" s="217">
        <f t="shared" ref="I429:N429" si="14">SUM(I3:I428)</f>
        <v>0</v>
      </c>
      <c r="J429" s="217">
        <f t="shared" si="14"/>
        <v>0</v>
      </c>
      <c r="K429" s="217">
        <f t="shared" si="14"/>
        <v>1650248</v>
      </c>
      <c r="L429" s="217">
        <f t="shared" si="14"/>
        <v>0</v>
      </c>
      <c r="M429" s="217">
        <f t="shared" si="14"/>
        <v>0</v>
      </c>
      <c r="N429" s="217">
        <f t="shared" si="14"/>
        <v>0</v>
      </c>
      <c r="O429" s="217">
        <f>SUM(O3:O428)</f>
        <v>14992412</v>
      </c>
    </row>
    <row r="430" spans="1:15" x14ac:dyDescent="0.25"/>
  </sheetData>
  <sheetProtection sheet="1" objects="1" scenarios="1"/>
  <mergeCells count="397">
    <mergeCell ref="A46:B46"/>
    <mergeCell ref="G1:H1"/>
    <mergeCell ref="O1:O2"/>
    <mergeCell ref="A3:B3"/>
    <mergeCell ref="A4:B4"/>
    <mergeCell ref="A5:B5"/>
    <mergeCell ref="A6:B6"/>
    <mergeCell ref="A7:B7"/>
    <mergeCell ref="A8:B8"/>
    <mergeCell ref="A9:B9"/>
    <mergeCell ref="A1:B2"/>
    <mergeCell ref="C1:C2"/>
    <mergeCell ref="E1:E2"/>
    <mergeCell ref="F1:F2"/>
    <mergeCell ref="D1:D2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52:B52"/>
    <mergeCell ref="A53:B53"/>
    <mergeCell ref="A54:B54"/>
    <mergeCell ref="A55:B55"/>
    <mergeCell ref="A56:B56"/>
    <mergeCell ref="A57:B57"/>
    <mergeCell ref="A47:B47"/>
    <mergeCell ref="A48:B48"/>
    <mergeCell ref="A49:B49"/>
    <mergeCell ref="A50:B50"/>
    <mergeCell ref="A51:B51"/>
    <mergeCell ref="A58:B58"/>
    <mergeCell ref="A100:B100"/>
    <mergeCell ref="A101:B101"/>
    <mergeCell ref="A102:B102"/>
    <mergeCell ref="A103:B103"/>
    <mergeCell ref="A104:B104"/>
    <mergeCell ref="A105:B105"/>
    <mergeCell ref="A95:B95"/>
    <mergeCell ref="A97:B97"/>
    <mergeCell ref="A98:B98"/>
    <mergeCell ref="A99:B99"/>
    <mergeCell ref="A96:B96"/>
    <mergeCell ref="A112:B112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36:B136"/>
    <mergeCell ref="A137:B137"/>
    <mergeCell ref="A138:B138"/>
    <mergeCell ref="A139:B139"/>
    <mergeCell ref="A140:B140"/>
    <mergeCell ref="A141:B141"/>
    <mergeCell ref="A130:B130"/>
    <mergeCell ref="A131:B131"/>
    <mergeCell ref="A132:B132"/>
    <mergeCell ref="A133:B133"/>
    <mergeCell ref="A134:B134"/>
    <mergeCell ref="A135:B135"/>
    <mergeCell ref="A148:B148"/>
    <mergeCell ref="A149:B149"/>
    <mergeCell ref="A150:B150"/>
    <mergeCell ref="A151:B151"/>
    <mergeCell ref="A152:B152"/>
    <mergeCell ref="A153:B153"/>
    <mergeCell ref="A142:B142"/>
    <mergeCell ref="A143:B143"/>
    <mergeCell ref="A144:B144"/>
    <mergeCell ref="A145:B145"/>
    <mergeCell ref="A146:B146"/>
    <mergeCell ref="A147:B147"/>
    <mergeCell ref="A160:B160"/>
    <mergeCell ref="A161:B161"/>
    <mergeCell ref="A162:B162"/>
    <mergeCell ref="A163:B163"/>
    <mergeCell ref="A164:B164"/>
    <mergeCell ref="A165:B165"/>
    <mergeCell ref="A154:B154"/>
    <mergeCell ref="A155:B155"/>
    <mergeCell ref="A156:B156"/>
    <mergeCell ref="A157:B157"/>
    <mergeCell ref="A158:B158"/>
    <mergeCell ref="A159:B159"/>
    <mergeCell ref="A172:B172"/>
    <mergeCell ref="A173:B173"/>
    <mergeCell ref="A174:B174"/>
    <mergeCell ref="A175:B175"/>
    <mergeCell ref="A176:B176"/>
    <mergeCell ref="A177:B177"/>
    <mergeCell ref="A166:B166"/>
    <mergeCell ref="A167:B167"/>
    <mergeCell ref="A168:B168"/>
    <mergeCell ref="A169:B169"/>
    <mergeCell ref="A170:B170"/>
    <mergeCell ref="A171:B171"/>
    <mergeCell ref="A184:B184"/>
    <mergeCell ref="A185:B185"/>
    <mergeCell ref="A186:B186"/>
    <mergeCell ref="A187:B187"/>
    <mergeCell ref="A188:B188"/>
    <mergeCell ref="A189:B189"/>
    <mergeCell ref="A178:B178"/>
    <mergeCell ref="A179:B179"/>
    <mergeCell ref="A180:B180"/>
    <mergeCell ref="A181:B181"/>
    <mergeCell ref="A182:B182"/>
    <mergeCell ref="A183:B183"/>
    <mergeCell ref="A196:B196"/>
    <mergeCell ref="A197:B197"/>
    <mergeCell ref="A198:B198"/>
    <mergeCell ref="A199:B199"/>
    <mergeCell ref="A200:B200"/>
    <mergeCell ref="A201:B201"/>
    <mergeCell ref="A190:B190"/>
    <mergeCell ref="A191:B191"/>
    <mergeCell ref="A192:B192"/>
    <mergeCell ref="A193:B193"/>
    <mergeCell ref="A194:B194"/>
    <mergeCell ref="A195:B195"/>
    <mergeCell ref="A208:B208"/>
    <mergeCell ref="A209:B209"/>
    <mergeCell ref="A210:B210"/>
    <mergeCell ref="A211:B211"/>
    <mergeCell ref="A212:B212"/>
    <mergeCell ref="A213:B213"/>
    <mergeCell ref="A202:B202"/>
    <mergeCell ref="A203:B203"/>
    <mergeCell ref="A204:B204"/>
    <mergeCell ref="A205:B205"/>
    <mergeCell ref="A206:B206"/>
    <mergeCell ref="A207:B207"/>
    <mergeCell ref="A220:B220"/>
    <mergeCell ref="A221:B221"/>
    <mergeCell ref="A222:B222"/>
    <mergeCell ref="A223:B223"/>
    <mergeCell ref="A224:B224"/>
    <mergeCell ref="A225:B225"/>
    <mergeCell ref="A214:B214"/>
    <mergeCell ref="A215:B215"/>
    <mergeCell ref="A216:B216"/>
    <mergeCell ref="A217:B217"/>
    <mergeCell ref="A218:B218"/>
    <mergeCell ref="A219:B219"/>
    <mergeCell ref="A232:B232"/>
    <mergeCell ref="A233:B233"/>
    <mergeCell ref="A234:B234"/>
    <mergeCell ref="A235:B235"/>
    <mergeCell ref="A236:B236"/>
    <mergeCell ref="A237:B237"/>
    <mergeCell ref="A226:B226"/>
    <mergeCell ref="A227:B227"/>
    <mergeCell ref="A228:B228"/>
    <mergeCell ref="A229:B229"/>
    <mergeCell ref="A230:B230"/>
    <mergeCell ref="A231:B231"/>
    <mergeCell ref="A244:B244"/>
    <mergeCell ref="A245:B245"/>
    <mergeCell ref="A246:B246"/>
    <mergeCell ref="A247:B247"/>
    <mergeCell ref="A248:B248"/>
    <mergeCell ref="A249:B249"/>
    <mergeCell ref="A238:B238"/>
    <mergeCell ref="A239:B239"/>
    <mergeCell ref="A240:B240"/>
    <mergeCell ref="A241:B241"/>
    <mergeCell ref="A242:B242"/>
    <mergeCell ref="A243:B243"/>
    <mergeCell ref="A256:B256"/>
    <mergeCell ref="A257:B257"/>
    <mergeCell ref="A258:B258"/>
    <mergeCell ref="A259:B259"/>
    <mergeCell ref="A260:B260"/>
    <mergeCell ref="A261:B261"/>
    <mergeCell ref="A250:B250"/>
    <mergeCell ref="A251:B251"/>
    <mergeCell ref="A252:B252"/>
    <mergeCell ref="A253:B253"/>
    <mergeCell ref="A254:B254"/>
    <mergeCell ref="A255:B255"/>
    <mergeCell ref="A268:B268"/>
    <mergeCell ref="A269:B269"/>
    <mergeCell ref="A270:B270"/>
    <mergeCell ref="A271:B271"/>
    <mergeCell ref="A272:B272"/>
    <mergeCell ref="A273:B273"/>
    <mergeCell ref="A262:B262"/>
    <mergeCell ref="A263:B263"/>
    <mergeCell ref="A264:B264"/>
    <mergeCell ref="A265:B265"/>
    <mergeCell ref="A266:B266"/>
    <mergeCell ref="A267:B267"/>
    <mergeCell ref="A280:B280"/>
    <mergeCell ref="A281:B281"/>
    <mergeCell ref="A282:B282"/>
    <mergeCell ref="A283:B283"/>
    <mergeCell ref="A284:B284"/>
    <mergeCell ref="A285:B285"/>
    <mergeCell ref="A274:B274"/>
    <mergeCell ref="A275:B275"/>
    <mergeCell ref="A276:B276"/>
    <mergeCell ref="A277:B277"/>
    <mergeCell ref="A278:B278"/>
    <mergeCell ref="A279:B279"/>
    <mergeCell ref="A292:B292"/>
    <mergeCell ref="A293:B293"/>
    <mergeCell ref="A294:B294"/>
    <mergeCell ref="A295:B295"/>
    <mergeCell ref="A296:B296"/>
    <mergeCell ref="A297:B297"/>
    <mergeCell ref="A286:B286"/>
    <mergeCell ref="A287:B287"/>
    <mergeCell ref="A288:B288"/>
    <mergeCell ref="A289:B289"/>
    <mergeCell ref="A290:B290"/>
    <mergeCell ref="A291:B291"/>
    <mergeCell ref="A304:B304"/>
    <mergeCell ref="A305:B305"/>
    <mergeCell ref="A306:B306"/>
    <mergeCell ref="A307:B307"/>
    <mergeCell ref="A308:B308"/>
    <mergeCell ref="A309:B309"/>
    <mergeCell ref="A298:B298"/>
    <mergeCell ref="A299:B299"/>
    <mergeCell ref="A300:B300"/>
    <mergeCell ref="A301:B301"/>
    <mergeCell ref="A302:B302"/>
    <mergeCell ref="A303:B303"/>
    <mergeCell ref="A316:B316"/>
    <mergeCell ref="A317:B317"/>
    <mergeCell ref="A318:B318"/>
    <mergeCell ref="A319:B319"/>
    <mergeCell ref="A320:B320"/>
    <mergeCell ref="A321:B321"/>
    <mergeCell ref="A310:B310"/>
    <mergeCell ref="A311:B311"/>
    <mergeCell ref="A312:B312"/>
    <mergeCell ref="A313:B313"/>
    <mergeCell ref="A314:B314"/>
    <mergeCell ref="A315:B315"/>
    <mergeCell ref="A328:B328"/>
    <mergeCell ref="A329:B329"/>
    <mergeCell ref="A330:B330"/>
    <mergeCell ref="A331:B331"/>
    <mergeCell ref="A332:B332"/>
    <mergeCell ref="A333:B333"/>
    <mergeCell ref="A322:B322"/>
    <mergeCell ref="A323:B323"/>
    <mergeCell ref="A324:B324"/>
    <mergeCell ref="A325:B325"/>
    <mergeCell ref="A326:B326"/>
    <mergeCell ref="A327:B327"/>
    <mergeCell ref="A340:B340"/>
    <mergeCell ref="A341:B341"/>
    <mergeCell ref="A342:B342"/>
    <mergeCell ref="A343:B343"/>
    <mergeCell ref="A344:B344"/>
    <mergeCell ref="A345:B345"/>
    <mergeCell ref="A334:B334"/>
    <mergeCell ref="A335:B335"/>
    <mergeCell ref="A336:B336"/>
    <mergeCell ref="A337:B337"/>
    <mergeCell ref="A338:B338"/>
    <mergeCell ref="A339:B339"/>
    <mergeCell ref="A352:B352"/>
    <mergeCell ref="A353:B353"/>
    <mergeCell ref="A354:B354"/>
    <mergeCell ref="A355:B355"/>
    <mergeCell ref="A356:B356"/>
    <mergeCell ref="A357:B357"/>
    <mergeCell ref="A346:B346"/>
    <mergeCell ref="A347:B347"/>
    <mergeCell ref="A348:B348"/>
    <mergeCell ref="A349:B349"/>
    <mergeCell ref="A350:B350"/>
    <mergeCell ref="A351:B351"/>
    <mergeCell ref="A364:B364"/>
    <mergeCell ref="A365:B365"/>
    <mergeCell ref="A366:B366"/>
    <mergeCell ref="A367:B367"/>
    <mergeCell ref="A368:B368"/>
    <mergeCell ref="A369:B369"/>
    <mergeCell ref="A358:B358"/>
    <mergeCell ref="A359:B359"/>
    <mergeCell ref="A360:B360"/>
    <mergeCell ref="A361:B361"/>
    <mergeCell ref="A362:B362"/>
    <mergeCell ref="A363:B363"/>
    <mergeCell ref="A376:B376"/>
    <mergeCell ref="A377:B377"/>
    <mergeCell ref="A378:B378"/>
    <mergeCell ref="A379:B379"/>
    <mergeCell ref="A380:B380"/>
    <mergeCell ref="A381:B381"/>
    <mergeCell ref="A370:B370"/>
    <mergeCell ref="A371:B371"/>
    <mergeCell ref="A372:B372"/>
    <mergeCell ref="A373:B373"/>
    <mergeCell ref="A374:B374"/>
    <mergeCell ref="A375:B375"/>
    <mergeCell ref="A388:B388"/>
    <mergeCell ref="A389:B389"/>
    <mergeCell ref="A390:B390"/>
    <mergeCell ref="A391:B391"/>
    <mergeCell ref="A392:B392"/>
    <mergeCell ref="A393:B393"/>
    <mergeCell ref="A382:B382"/>
    <mergeCell ref="A383:B383"/>
    <mergeCell ref="A384:B384"/>
    <mergeCell ref="A385:B385"/>
    <mergeCell ref="A386:B386"/>
    <mergeCell ref="A387:B387"/>
    <mergeCell ref="A400:B400"/>
    <mergeCell ref="A401:B401"/>
    <mergeCell ref="A402:B402"/>
    <mergeCell ref="A403:B403"/>
    <mergeCell ref="A404:B404"/>
    <mergeCell ref="A405:B405"/>
    <mergeCell ref="A394:B394"/>
    <mergeCell ref="A395:B395"/>
    <mergeCell ref="A396:B396"/>
    <mergeCell ref="A397:B397"/>
    <mergeCell ref="A398:B398"/>
    <mergeCell ref="A399:B399"/>
    <mergeCell ref="A412:B412"/>
    <mergeCell ref="A413:B413"/>
    <mergeCell ref="A414:B414"/>
    <mergeCell ref="A415:B415"/>
    <mergeCell ref="A416:B416"/>
    <mergeCell ref="A417:B417"/>
    <mergeCell ref="A406:B406"/>
    <mergeCell ref="A407:B407"/>
    <mergeCell ref="A408:B408"/>
    <mergeCell ref="A409:B409"/>
    <mergeCell ref="A410:B410"/>
    <mergeCell ref="A411:B411"/>
    <mergeCell ref="A424:B424"/>
    <mergeCell ref="A425:B425"/>
    <mergeCell ref="A426:B426"/>
    <mergeCell ref="A427:B427"/>
    <mergeCell ref="A428:B428"/>
    <mergeCell ref="B429:E429"/>
    <mergeCell ref="A418:B418"/>
    <mergeCell ref="A419:B419"/>
    <mergeCell ref="A420:B420"/>
    <mergeCell ref="A421:B421"/>
    <mergeCell ref="A422:B422"/>
    <mergeCell ref="A423:B423"/>
  </mergeCells>
  <conditionalFormatting sqref="A7:C18 C19 A20:C45 A97:C428 A60:B95 C54:C95 G3:G428 A47:C53">
    <cfRule type="cellIs" dxfId="10" priority="17" operator="lessThanOrEqual">
      <formula>0</formula>
    </cfRule>
  </conditionalFormatting>
  <conditionalFormatting sqref="E3:F428">
    <cfRule type="cellIs" dxfId="9" priority="10" operator="lessThanOrEqual">
      <formula>0</formula>
    </cfRule>
  </conditionalFormatting>
  <conditionalFormatting sqref="A19:B19 A54:B59">
    <cfRule type="cellIs" dxfId="8" priority="9" operator="lessThanOrEqual">
      <formula>0</formula>
    </cfRule>
  </conditionalFormatting>
  <conditionalFormatting sqref="I3:I428">
    <cfRule type="cellIs" dxfId="7" priority="8" operator="lessThanOrEqual">
      <formula>0</formula>
    </cfRule>
  </conditionalFormatting>
  <conditionalFormatting sqref="J3:J428">
    <cfRule type="cellIs" dxfId="6" priority="7" operator="lessThanOrEqual">
      <formula>0</formula>
    </cfRule>
  </conditionalFormatting>
  <conditionalFormatting sqref="K3:K428">
    <cfRule type="cellIs" dxfId="5" priority="6" operator="lessThanOrEqual">
      <formula>0</formula>
    </cfRule>
  </conditionalFormatting>
  <conditionalFormatting sqref="L3:L428">
    <cfRule type="cellIs" dxfId="4" priority="5" operator="lessThanOrEqual">
      <formula>0</formula>
    </cfRule>
  </conditionalFormatting>
  <conditionalFormatting sqref="M3:M428">
    <cfRule type="cellIs" dxfId="3" priority="4" operator="lessThanOrEqual">
      <formula>0</formula>
    </cfRule>
  </conditionalFormatting>
  <conditionalFormatting sqref="N3:N428">
    <cfRule type="cellIs" dxfId="2" priority="3" operator="lessThanOrEqual">
      <formula>0</formula>
    </cfRule>
  </conditionalFormatting>
  <conditionalFormatting sqref="A96:C96">
    <cfRule type="cellIs" dxfId="1" priority="2" operator="lessThanOrEqual">
      <formula>0</formula>
    </cfRule>
  </conditionalFormatting>
  <conditionalFormatting sqref="A46:C46">
    <cfRule type="cellIs" dxfId="0" priority="1" operator="lessThanOrEqual">
      <formula>0</formula>
    </cfRule>
  </conditionalFormatting>
  <dataValidations count="5">
    <dataValidation type="decimal" operator="greaterThan" allowBlank="1" showInputMessage="1" showErrorMessage="1" sqref="G429 I429:N429" xr:uid="{00000000-0002-0000-0D00-000000000000}">
      <formula1>0</formula1>
    </dataValidation>
    <dataValidation type="whole" operator="greaterThanOrEqual" allowBlank="1" showInputMessage="1" showErrorMessage="1" errorTitle="Valor de la celda" error="La celda sólo permite números enteros y en positivo, favor de capturar cantidades sin centavos y evitar números en negativos." sqref="D3:D428 F3:F428" xr:uid="{00000000-0002-0000-0D00-000001000000}">
      <formula1>0</formula1>
    </dataValidation>
    <dataValidation type="list" operator="greaterThanOrEqual" allowBlank="1" showInputMessage="1" showErrorMessage="1" errorTitle="Valor de la celda" error="La celda sólo permite números de la lista desplegable." sqref="E3:E4" xr:uid="{00000000-0002-0000-0D00-000002000000}">
      <formula1>"11, 15, 16, 17"</formula1>
    </dataValidation>
    <dataValidation type="list" operator="greaterThanOrEqual" allowBlank="1" showInputMessage="1" showErrorMessage="1" errorTitle="Valor de la celda" error="La celda sólo permite números de la lista desplegable." sqref="E5:E428" xr:uid="{00000000-0002-0000-0D00-000003000000}">
      <formula1>"11, 14, 15, 16, 17, 25"</formula1>
    </dataValidation>
    <dataValidation type="whole" operator="greaterThan" allowBlank="1" showInputMessage="1" showErrorMessage="1" errorTitle="Valor de la celda" error="La celda sólo permite números enteros y en positivo, favor de capturar cantidades sin centavos y evitar números en negativos." sqref="G3:G428 I3:N428" xr:uid="{00000000-0002-0000-0D00-000004000000}">
      <formula1>0</formula1>
    </dataValidation>
  </dataValidations>
  <printOptions horizontalCentered="1"/>
  <pageMargins left="0.70866141732283472" right="0.70866141732283472" top="1.3385826771653544" bottom="0.74803149606299213" header="0.51181102362204722" footer="0.31496062992125984"/>
  <pageSetup paperSize="5" scale="70" orientation="landscape" horizontalDpi="4294967295" verticalDpi="4294967295" r:id="rId1"/>
  <headerFooter>
    <oddHeader>&amp;C&amp;"-,Negrita"&amp;14PRESUPUESTO DE EGRESOS &amp;"-,Normal"&amp;11&amp;"-,Negrita"&amp;14PLANTILLA DE PERSONAL DE CARACTER PERMANENTEEnte público de &amp;FEjercicio fiscal 2020</oddHeader>
    <oddFooter>&amp;RPágina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70"/>
  <sheetViews>
    <sheetView showGridLines="0" zoomScale="120" zoomScaleNormal="120" workbookViewId="0">
      <selection activeCell="AE2" sqref="AE2"/>
    </sheetView>
  </sheetViews>
  <sheetFormatPr baseColWidth="10" defaultColWidth="0" defaultRowHeight="15" zeroHeight="1" x14ac:dyDescent="0.25"/>
  <cols>
    <col min="1" max="32" width="2.85546875" customWidth="1"/>
    <col min="33" max="47" width="2.85546875" hidden="1" customWidth="1"/>
    <col min="48" max="16384" width="11.42578125" hidden="1"/>
  </cols>
  <sheetData>
    <row r="1" spans="1:31" ht="15" customHeight="1" x14ac:dyDescent="0.25">
      <c r="A1" s="209"/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</row>
    <row r="2" spans="1:31" ht="15" customHeight="1" x14ac:dyDescent="0.25">
      <c r="A2" s="209"/>
      <c r="B2" s="299" t="s">
        <v>948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09"/>
    </row>
    <row r="3" spans="1:31" x14ac:dyDescent="0.25">
      <c r="B3" s="300" t="s">
        <v>949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210"/>
    </row>
    <row r="4" spans="1:31" x14ac:dyDescent="0.25"/>
    <row r="5" spans="1:31" x14ac:dyDescent="0.25">
      <c r="B5" s="228" t="s">
        <v>5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</row>
    <row r="6" spans="1:31" x14ac:dyDescent="0.25">
      <c r="B6" s="284" t="s">
        <v>1250</v>
      </c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</row>
    <row r="7" spans="1:31" x14ac:dyDescent="0.25"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</row>
    <row r="8" spans="1:31" x14ac:dyDescent="0.25">
      <c r="B8" s="284"/>
      <c r="C8" s="284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4"/>
      <c r="Y8" s="284"/>
      <c r="Z8" s="284"/>
      <c r="AA8" s="284"/>
      <c r="AB8" s="284"/>
      <c r="AC8" s="284"/>
      <c r="AD8" s="284"/>
    </row>
    <row r="9" spans="1:31" x14ac:dyDescent="0.25">
      <c r="B9" s="228" t="s">
        <v>950</v>
      </c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 t="s">
        <v>0</v>
      </c>
      <c r="N9" s="228"/>
      <c r="O9" s="228"/>
      <c r="P9" s="228"/>
      <c r="Q9" s="287" t="s">
        <v>952</v>
      </c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</row>
    <row r="10" spans="1:31" x14ac:dyDescent="0.25">
      <c r="B10" s="208" t="s">
        <v>897</v>
      </c>
      <c r="C10" s="295" t="s">
        <v>26</v>
      </c>
      <c r="D10" s="296"/>
      <c r="E10" s="296"/>
      <c r="F10" s="296"/>
      <c r="G10" s="296"/>
      <c r="H10" s="296"/>
      <c r="I10" s="296"/>
      <c r="J10" s="296"/>
      <c r="K10" s="296"/>
      <c r="L10" s="297"/>
      <c r="M10" s="285">
        <v>2020</v>
      </c>
      <c r="N10" s="285"/>
      <c r="O10" s="285"/>
      <c r="P10" s="285"/>
      <c r="Q10" s="208" t="s">
        <v>897</v>
      </c>
      <c r="R10" s="288" t="s">
        <v>934</v>
      </c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</row>
    <row r="11" spans="1:31" x14ac:dyDescent="0.25">
      <c r="B11" s="208" t="s">
        <v>897</v>
      </c>
      <c r="C11" s="295" t="s">
        <v>951</v>
      </c>
      <c r="D11" s="296"/>
      <c r="E11" s="296"/>
      <c r="F11" s="296"/>
      <c r="G11" s="296"/>
      <c r="H11" s="296"/>
      <c r="I11" s="296"/>
      <c r="J11" s="296"/>
      <c r="K11" s="296"/>
      <c r="L11" s="297"/>
      <c r="M11" s="285">
        <v>2020</v>
      </c>
      <c r="N11" s="285"/>
      <c r="O11" s="285"/>
      <c r="P11" s="285"/>
      <c r="Q11" s="208" t="s">
        <v>897</v>
      </c>
      <c r="R11" s="289" t="s">
        <v>935</v>
      </c>
      <c r="S11" s="290"/>
      <c r="T11" s="290"/>
      <c r="U11" s="290"/>
      <c r="V11" s="290"/>
      <c r="W11" s="290"/>
      <c r="X11" s="290"/>
      <c r="Y11" s="290"/>
      <c r="Z11" s="291"/>
      <c r="AA11" s="292" t="s">
        <v>1</v>
      </c>
      <c r="AB11" s="292"/>
      <c r="AC11" s="293">
        <v>1</v>
      </c>
      <c r="AD11" s="293"/>
    </row>
    <row r="12" spans="1:31" x14ac:dyDescent="0.25">
      <c r="B12" s="294" t="s">
        <v>953</v>
      </c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86">
        <v>1</v>
      </c>
      <c r="P12" s="286"/>
      <c r="Q12" s="312" t="s">
        <v>954</v>
      </c>
      <c r="R12" s="313"/>
      <c r="S12" s="313"/>
      <c r="T12" s="313"/>
      <c r="U12" s="313"/>
      <c r="V12" s="313"/>
      <c r="W12" s="313"/>
      <c r="X12" s="313"/>
      <c r="Y12" s="313"/>
      <c r="Z12" s="313"/>
      <c r="AA12" s="313"/>
      <c r="AB12" s="314"/>
      <c r="AC12" s="286" t="s">
        <v>1357</v>
      </c>
      <c r="AD12" s="286"/>
    </row>
    <row r="13" spans="1:31" x14ac:dyDescent="0.25">
      <c r="B13" s="287" t="s">
        <v>1355</v>
      </c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</row>
    <row r="14" spans="1:31" x14ac:dyDescent="0.25">
      <c r="B14" s="285" t="s">
        <v>955</v>
      </c>
      <c r="C14" s="285"/>
      <c r="D14" s="285"/>
      <c r="E14" s="285"/>
      <c r="F14" s="285"/>
      <c r="G14" s="285"/>
      <c r="H14" s="285" t="s">
        <v>956</v>
      </c>
      <c r="I14" s="285"/>
      <c r="J14" s="285"/>
      <c r="K14" s="285"/>
      <c r="L14" s="285"/>
      <c r="M14" s="285"/>
      <c r="N14" s="285"/>
      <c r="O14" s="285" t="s">
        <v>957</v>
      </c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</row>
    <row r="15" spans="1:31" x14ac:dyDescent="0.25">
      <c r="B15" s="293"/>
      <c r="C15" s="293"/>
      <c r="D15" s="293"/>
      <c r="E15" s="293"/>
      <c r="F15" s="293"/>
      <c r="G15" s="293"/>
      <c r="H15" s="311"/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  <c r="AA15" s="293"/>
      <c r="AB15" s="293"/>
      <c r="AC15" s="293"/>
      <c r="AD15" s="293"/>
    </row>
    <row r="16" spans="1:31" x14ac:dyDescent="0.25">
      <c r="B16" s="287" t="s">
        <v>1354</v>
      </c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</row>
    <row r="17" spans="2:30" x14ac:dyDescent="0.25">
      <c r="B17" s="207" t="str">
        <f>IF('CRI-RYP'!D24&gt;0,IF('CRI-RYP'!F24&gt;0,"X",""),"")</f>
        <v>X</v>
      </c>
      <c r="C17" s="9" t="s">
        <v>959</v>
      </c>
      <c r="D17" s="3"/>
      <c r="E17" s="3"/>
      <c r="F17" s="3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4"/>
    </row>
    <row r="18" spans="2:30" x14ac:dyDescent="0.25">
      <c r="B18" s="207" t="str">
        <f>IF('CRI-DE'!F141&gt;0,"X","")</f>
        <v>X</v>
      </c>
      <c r="C18" s="9" t="s">
        <v>960</v>
      </c>
      <c r="D18" s="3"/>
      <c r="E18" s="3"/>
      <c r="F18" s="3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4"/>
    </row>
    <row r="19" spans="2:30" x14ac:dyDescent="0.25">
      <c r="B19" s="207" t="str">
        <f>IF('COG-RYP'!D24&gt;0,IF('COG-RYP'!F24&gt;0,"X",""),"")</f>
        <v>X</v>
      </c>
      <c r="C19" s="9" t="s">
        <v>961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4"/>
    </row>
    <row r="20" spans="2:30" x14ac:dyDescent="0.25">
      <c r="B20" s="207" t="str">
        <f>IF('COG-FF'!M429&gt;0,"X","")</f>
        <v>X</v>
      </c>
      <c r="C20" s="9" t="s">
        <v>962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4"/>
    </row>
    <row r="21" spans="2:30" x14ac:dyDescent="0.25">
      <c r="B21" s="207" t="str">
        <f>IF('CTG-FF'!M8&gt;0,"X","")</f>
        <v>X</v>
      </c>
      <c r="C21" s="9" t="s">
        <v>963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4"/>
    </row>
    <row r="22" spans="2:30" x14ac:dyDescent="0.25">
      <c r="B22" s="207" t="str">
        <f>IF(CF!C146&gt;0,"X","")</f>
        <v>X</v>
      </c>
      <c r="C22" s="9" t="s">
        <v>964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4"/>
    </row>
    <row r="23" spans="2:30" x14ac:dyDescent="0.25">
      <c r="B23" s="207" t="str">
        <f>IF(CA!D76&gt;0,"X","")</f>
        <v>X</v>
      </c>
      <c r="C23" s="9" t="s">
        <v>965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4"/>
    </row>
    <row r="24" spans="2:30" x14ac:dyDescent="0.25">
      <c r="B24" s="207" t="str">
        <f>IF(SUM(EA!B2:F49)&gt;0,"X","")</f>
        <v/>
      </c>
      <c r="C24" s="9" t="s">
        <v>966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4"/>
    </row>
    <row r="25" spans="2:30" x14ac:dyDescent="0.25">
      <c r="B25" s="207" t="str">
        <f>IF(Plantilla!O429&gt;0,"X","")</f>
        <v>X</v>
      </c>
      <c r="C25" s="9" t="s">
        <v>967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4"/>
    </row>
    <row r="26" spans="2:30" ht="25.5" customHeight="1" x14ac:dyDescent="0.25">
      <c r="B26" s="315" t="s">
        <v>1356</v>
      </c>
      <c r="C26" s="316"/>
      <c r="D26" s="316"/>
      <c r="E26" s="316"/>
      <c r="F26" s="316"/>
      <c r="G26" s="316"/>
      <c r="H26" s="316"/>
      <c r="I26" s="316"/>
      <c r="J26" s="316"/>
      <c r="K26" s="316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316"/>
      <c r="Y26" s="316"/>
      <c r="Z26" s="316"/>
      <c r="AA26" s="316"/>
      <c r="AB26" s="316"/>
      <c r="AC26" s="316"/>
      <c r="AD26" s="317"/>
    </row>
    <row r="27" spans="2:30" x14ac:dyDescent="0.25">
      <c r="B27" s="302" t="s">
        <v>958</v>
      </c>
      <c r="C27" s="303"/>
      <c r="D27" s="303"/>
      <c r="E27" s="303"/>
      <c r="F27" s="303"/>
      <c r="G27" s="303"/>
      <c r="H27" s="303"/>
      <c r="I27" s="303"/>
      <c r="J27" s="303"/>
      <c r="K27" s="303"/>
      <c r="L27" s="303"/>
      <c r="M27" s="303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  <c r="AA27" s="303"/>
      <c r="AB27" s="303"/>
      <c r="AC27" s="303"/>
      <c r="AD27" s="304"/>
    </row>
    <row r="28" spans="2:30" x14ac:dyDescent="0.25">
      <c r="B28" s="301" t="str">
        <f>IF(SUM(C35:C43)&gt;0,"No se elaboró el o los formato(s) de: ","")&amp;B35&amp;B36&amp;B37&amp;B38&amp;B39&amp;B40&amp;B41&amp;B42&amp;B43</f>
        <v>No se elaboró el o los formato(s) de: Informe sobre estudios actuariales - LDF.</v>
      </c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</row>
    <row r="29" spans="2:30" x14ac:dyDescent="0.25">
      <c r="B29" s="301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</row>
    <row r="30" spans="2:30" x14ac:dyDescent="0.25">
      <c r="B30" s="301"/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</row>
    <row r="31" spans="2:30" x14ac:dyDescent="0.25">
      <c r="B31" s="301"/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</row>
    <row r="32" spans="2:30" x14ac:dyDescent="0.25">
      <c r="B32" s="301"/>
      <c r="C32" s="301"/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</row>
    <row r="33" spans="2:30" x14ac:dyDescent="0.25">
      <c r="B33" s="301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</row>
    <row r="34" spans="2:30" x14ac:dyDescent="0.25">
      <c r="B34" s="301"/>
      <c r="C34" s="301"/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</row>
    <row r="35" spans="2:30" hidden="1" x14ac:dyDescent="0.25">
      <c r="B35" s="136" t="str">
        <f>IF(B17="X","",C17)</f>
        <v/>
      </c>
      <c r="C35" s="136">
        <f>IF(B17="X",0,1)</f>
        <v>0</v>
      </c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</row>
    <row r="36" spans="2:30" hidden="1" x14ac:dyDescent="0.25">
      <c r="B36" s="136" t="str">
        <f t="shared" ref="B36:B43" si="0">IF(B18="X","",C18)</f>
        <v/>
      </c>
      <c r="C36" s="136">
        <f t="shared" ref="C36:C43" si="1">IF(B18="X",0,1)</f>
        <v>0</v>
      </c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</row>
    <row r="37" spans="2:30" hidden="1" x14ac:dyDescent="0.25">
      <c r="B37" s="136" t="str">
        <f t="shared" si="0"/>
        <v/>
      </c>
      <c r="C37" s="136">
        <f t="shared" si="1"/>
        <v>0</v>
      </c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</row>
    <row r="38" spans="2:30" hidden="1" x14ac:dyDescent="0.25">
      <c r="B38" s="136" t="str">
        <f t="shared" si="0"/>
        <v/>
      </c>
      <c r="C38" s="136">
        <f t="shared" si="1"/>
        <v>0</v>
      </c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</row>
    <row r="39" spans="2:30" hidden="1" x14ac:dyDescent="0.25">
      <c r="B39" s="136" t="str">
        <f t="shared" si="0"/>
        <v/>
      </c>
      <c r="C39" s="136">
        <f t="shared" si="1"/>
        <v>0</v>
      </c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</row>
    <row r="40" spans="2:30" hidden="1" x14ac:dyDescent="0.25">
      <c r="B40" s="136" t="str">
        <f t="shared" si="0"/>
        <v/>
      </c>
      <c r="C40" s="136">
        <f t="shared" si="1"/>
        <v>0</v>
      </c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</row>
    <row r="41" spans="2:30" hidden="1" x14ac:dyDescent="0.25">
      <c r="B41" s="136" t="str">
        <f t="shared" si="0"/>
        <v/>
      </c>
      <c r="C41" s="136">
        <f t="shared" si="1"/>
        <v>0</v>
      </c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</row>
    <row r="42" spans="2:30" hidden="1" x14ac:dyDescent="0.25">
      <c r="B42" s="136" t="str">
        <f t="shared" si="0"/>
        <v>Informe sobre estudios actuariales - LDF.</v>
      </c>
      <c r="C42" s="136">
        <f t="shared" si="1"/>
        <v>1</v>
      </c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</row>
    <row r="43" spans="2:30" hidden="1" x14ac:dyDescent="0.25">
      <c r="B43" s="136" t="str">
        <f t="shared" si="0"/>
        <v/>
      </c>
      <c r="C43" s="136">
        <f t="shared" si="1"/>
        <v>0</v>
      </c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</row>
    <row r="44" spans="2:30" x14ac:dyDescent="0.25">
      <c r="B44" s="308" t="s">
        <v>968</v>
      </c>
      <c r="C44" s="309"/>
      <c r="D44" s="309"/>
      <c r="E44" s="309"/>
      <c r="F44" s="309"/>
      <c r="G44" s="309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  <c r="AD44" s="310"/>
    </row>
    <row r="45" spans="2:30" x14ac:dyDescent="0.25">
      <c r="B45" s="305" t="str">
        <f>IF('CRI-RYP'!E24='COG-RYP'!E24,"","El total de la estimación de ingresos es diferente al total del presupuesto de egresos.")</f>
        <v>El total de la estimación de ingresos es diferente al total del presupuesto de egresos.</v>
      </c>
      <c r="C45" s="306"/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7"/>
    </row>
    <row r="46" spans="2:30" x14ac:dyDescent="0.25">
      <c r="B46" s="298" t="str">
        <f>IF(SUM('CRI-DE'!D2+'CRI-DE'!D21+'CRI-DE'!D27+'CRI-DE'!D30+'CRI-DE'!D60+'CRI-DE'!D65)='CTG-FF'!C8,"","Se observa diferencia entre la estimación de ingresos fiscales (11) y los egresos pagaderos con dicha fuente de financiamiento.")</f>
        <v>Se observa diferencia entre la estimación de ingresos fiscales (11) y los egresos pagaderos con dicha fuente de financiamiento.</v>
      </c>
      <c r="C46" s="298"/>
      <c r="D46" s="298"/>
      <c r="E46" s="298"/>
      <c r="F46" s="298"/>
      <c r="G46" s="298"/>
      <c r="H46" s="298"/>
      <c r="I46" s="298"/>
      <c r="J46" s="298"/>
      <c r="K46" s="298"/>
      <c r="L46" s="298"/>
      <c r="M46" s="298"/>
      <c r="N46" s="298"/>
      <c r="O46" s="298"/>
      <c r="P46" s="298"/>
      <c r="Q46" s="298"/>
      <c r="R46" s="298"/>
      <c r="S46" s="298"/>
      <c r="T46" s="298"/>
      <c r="U46" s="298"/>
      <c r="V46" s="298"/>
      <c r="W46" s="298"/>
      <c r="X46" s="298"/>
      <c r="Y46" s="298"/>
      <c r="Z46" s="298"/>
      <c r="AA46" s="298"/>
      <c r="AB46" s="298"/>
      <c r="AC46" s="298"/>
      <c r="AD46" s="298"/>
    </row>
    <row r="47" spans="2:30" x14ac:dyDescent="0.25">
      <c r="B47" s="298"/>
      <c r="C47" s="298"/>
      <c r="D47" s="298"/>
      <c r="E47" s="298"/>
      <c r="F47" s="298"/>
      <c r="G47" s="298"/>
      <c r="H47" s="298"/>
      <c r="I47" s="298"/>
      <c r="J47" s="298"/>
      <c r="K47" s="298"/>
      <c r="L47" s="298"/>
      <c r="M47" s="298"/>
      <c r="N47" s="298"/>
      <c r="O47" s="298"/>
      <c r="P47" s="298"/>
      <c r="Q47" s="298"/>
      <c r="R47" s="298"/>
      <c r="S47" s="298"/>
      <c r="T47" s="298"/>
      <c r="U47" s="298"/>
      <c r="V47" s="298"/>
      <c r="W47" s="298"/>
      <c r="X47" s="298"/>
      <c r="Y47" s="298"/>
      <c r="Z47" s="298"/>
      <c r="AA47" s="298"/>
      <c r="AB47" s="298"/>
      <c r="AC47" s="298"/>
      <c r="AD47" s="298"/>
    </row>
    <row r="48" spans="2:30" x14ac:dyDescent="0.25">
      <c r="B48" s="298" t="str">
        <f>IF('CRI-DE'!E140='CTG-FF'!D8,"","Se observa diferencia entre la estimación de financiamiento interno (12) y los egresos pagaderos con dicha fuente de financiamiento.")</f>
        <v/>
      </c>
      <c r="C48" s="298"/>
      <c r="D48" s="298"/>
      <c r="E48" s="298"/>
      <c r="F48" s="298"/>
      <c r="G48" s="298"/>
      <c r="H48" s="298"/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8"/>
      <c r="Z48" s="298"/>
      <c r="AA48" s="298"/>
      <c r="AB48" s="298"/>
      <c r="AC48" s="298"/>
      <c r="AD48" s="298"/>
    </row>
    <row r="49" spans="2:30" x14ac:dyDescent="0.25">
      <c r="B49" s="298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8"/>
      <c r="Z49" s="298"/>
      <c r="AA49" s="298"/>
      <c r="AB49" s="298"/>
      <c r="AC49" s="298"/>
      <c r="AD49" s="298"/>
    </row>
    <row r="50" spans="2:30" x14ac:dyDescent="0.25">
      <c r="B50" s="298" t="str">
        <f>IF('CRI-DE'!F79='CTG-FF'!F8,"","Se observa diferencia entre la estimación de ingresos propios (14) y los egresos pagaderos con dicha fuente de financiamiento.")</f>
        <v/>
      </c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8"/>
      <c r="Z50" s="298"/>
      <c r="AA50" s="298"/>
      <c r="AB50" s="298"/>
      <c r="AC50" s="298"/>
      <c r="AD50" s="298"/>
    </row>
    <row r="51" spans="2:30" x14ac:dyDescent="0.25">
      <c r="B51" s="298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  <c r="Z51" s="298"/>
      <c r="AA51" s="298"/>
      <c r="AB51" s="298"/>
      <c r="AC51" s="298"/>
      <c r="AD51" s="298"/>
    </row>
    <row r="52" spans="2:30" x14ac:dyDescent="0.25">
      <c r="B52" s="298" t="str">
        <f>IF(SUM('CRI-DE'!F95:F105)='CTG-FF'!G8,"","Se observa diferencia entre la estimación de ingresos de recursos federales de libre disposición (15) y los egresos pagaderos con dicha fuente de financiamiento.")</f>
        <v/>
      </c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</row>
    <row r="53" spans="2:30" x14ac:dyDescent="0.25">
      <c r="B53" s="298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8"/>
      <c r="Z53" s="298"/>
      <c r="AA53" s="298"/>
      <c r="AB53" s="298"/>
      <c r="AC53" s="298"/>
      <c r="AD53" s="298"/>
    </row>
    <row r="54" spans="2:30" x14ac:dyDescent="0.25">
      <c r="B54" s="298" t="str">
        <f>IF('CRI-DE'!D106='CTG-FF'!H8,"","Se observa diferencia entre la estimación de ingresos de recursos estatales de libre disposición (16) y los egresos pagaderos con dicha fuente de financiamiento.")</f>
        <v/>
      </c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8"/>
      <c r="Z54" s="298"/>
      <c r="AA54" s="298"/>
      <c r="AB54" s="298"/>
      <c r="AC54" s="298"/>
      <c r="AD54" s="298"/>
    </row>
    <row r="55" spans="2:30" x14ac:dyDescent="0.25">
      <c r="B55" s="298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</row>
    <row r="56" spans="2:30" x14ac:dyDescent="0.25">
      <c r="B56" s="298" t="str">
        <f>IF(('CRI-DE'!D115+'CRI-DE'!D124)='CTG-FF'!I8,"","Se observa diferencia entre la estimación de ingresos de otros recursos de libre disposición (17) y los egresos pagaderos con dicha fuente de financiamiento.")</f>
        <v/>
      </c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8"/>
      <c r="Z56" s="298"/>
      <c r="AA56" s="298"/>
      <c r="AB56" s="298"/>
      <c r="AC56" s="298"/>
      <c r="AD56" s="298"/>
    </row>
    <row r="57" spans="2:30" x14ac:dyDescent="0.25">
      <c r="B57" s="298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298"/>
      <c r="AD57" s="298"/>
    </row>
    <row r="58" spans="2:30" x14ac:dyDescent="0.25">
      <c r="B58" s="298" t="str">
        <f>IF('CRI-DE'!E107='CTG-FF'!J8,"","Se observa diferencia entre la estimación de ingresos de recursos federales etiquetados (25) y los egresos pagaderos con dicha fuente de financiamiento.")</f>
        <v/>
      </c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8"/>
      <c r="Z58" s="298"/>
      <c r="AA58" s="298"/>
      <c r="AB58" s="298"/>
      <c r="AC58" s="298"/>
      <c r="AD58" s="298"/>
    </row>
    <row r="59" spans="2:30" x14ac:dyDescent="0.25">
      <c r="B59" s="298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</row>
    <row r="60" spans="2:30" x14ac:dyDescent="0.25">
      <c r="B60" s="298" t="str">
        <f>IF('CRI-DE'!E110='CTG-FF'!K8,"","Se observa diferencia entre la estimación de ingresos de recursos estatales etiquetados (26) y los egresos pagaderos con dicha fuente de financiamiento.")</f>
        <v/>
      </c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</row>
    <row r="61" spans="2:30" x14ac:dyDescent="0.25">
      <c r="B61" s="298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8"/>
      <c r="Z61" s="298"/>
      <c r="AA61" s="298"/>
      <c r="AB61" s="298"/>
      <c r="AC61" s="298"/>
      <c r="AD61" s="298"/>
    </row>
    <row r="62" spans="2:30" x14ac:dyDescent="0.25">
      <c r="B62" s="298" t="str">
        <f>IF(('CRI-DE'!E121+'CRI-DE'!E124)='CTG-FF'!L8,"","Se observa diferencia entre la estimación de ingresos otros recursos de transferencia federal etiquetados (27) y los egresos pagaderos con dicha fuente de financiamiento.")</f>
        <v/>
      </c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  <c r="Z62" s="298"/>
      <c r="AA62" s="298"/>
      <c r="AB62" s="298"/>
      <c r="AC62" s="298"/>
      <c r="AD62" s="298"/>
    </row>
    <row r="63" spans="2:30" x14ac:dyDescent="0.25">
      <c r="B63" s="298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  <c r="Z63" s="298"/>
      <c r="AA63" s="298"/>
      <c r="AB63" s="298"/>
      <c r="AC63" s="298"/>
      <c r="AD63" s="298"/>
    </row>
    <row r="64" spans="2:30" x14ac:dyDescent="0.25">
      <c r="B64" s="308" t="s">
        <v>969</v>
      </c>
      <c r="C64" s="309"/>
      <c r="D64" s="309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10"/>
    </row>
    <row r="65" spans="2:30" x14ac:dyDescent="0.25">
      <c r="B65" s="318" t="str">
        <f>IF('COG-RYP'!E24=CF!C146,"","El total del presupuesto de egresos en su clasificación por objeto del gasto difiere con el total de los egresos por clasificación funcional del gasto.")</f>
        <v/>
      </c>
      <c r="C65" s="318"/>
      <c r="D65" s="318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</row>
    <row r="66" spans="2:30" x14ac:dyDescent="0.25">
      <c r="B66" s="318"/>
      <c r="C66" s="318"/>
      <c r="D66" s="318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</row>
    <row r="67" spans="2:30" x14ac:dyDescent="0.25">
      <c r="B67" s="318" t="str">
        <f>IF('COG-RYP'!E24=CA!D76,"","El total del presupuesto de egresos en su clasificación por objeto del gasto difiere con el total de los egresos en la clasificación administrativa.")</f>
        <v/>
      </c>
      <c r="C67" s="318"/>
      <c r="D67" s="318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</row>
    <row r="68" spans="2:30" x14ac:dyDescent="0.25">
      <c r="B68" s="318"/>
      <c r="C68" s="318"/>
      <c r="D68" s="318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</row>
    <row r="69" spans="2:30" x14ac:dyDescent="0.25"/>
    <row r="70" spans="2:30" x14ac:dyDescent="0.25"/>
  </sheetData>
  <sheetProtection sheet="1" objects="1" scenarios="1"/>
  <mergeCells count="44">
    <mergeCell ref="B67:AD68"/>
    <mergeCell ref="B64:AD64"/>
    <mergeCell ref="B54:AD55"/>
    <mergeCell ref="B58:AD59"/>
    <mergeCell ref="B60:AD61"/>
    <mergeCell ref="B62:AD63"/>
    <mergeCell ref="B65:AD66"/>
    <mergeCell ref="B46:AD47"/>
    <mergeCell ref="B48:AD49"/>
    <mergeCell ref="B50:AD51"/>
    <mergeCell ref="B52:AD53"/>
    <mergeCell ref="B26:AD26"/>
    <mergeCell ref="M11:P11"/>
    <mergeCell ref="B56:AD57"/>
    <mergeCell ref="B2:AD2"/>
    <mergeCell ref="B3:AD3"/>
    <mergeCell ref="B28:AD34"/>
    <mergeCell ref="B27:AD27"/>
    <mergeCell ref="B45:AD45"/>
    <mergeCell ref="B44:AD44"/>
    <mergeCell ref="B15:G15"/>
    <mergeCell ref="H15:N15"/>
    <mergeCell ref="O15:AD15"/>
    <mergeCell ref="B16:AD16"/>
    <mergeCell ref="B13:AD13"/>
    <mergeCell ref="AC12:AD12"/>
    <mergeCell ref="Q12:AB12"/>
    <mergeCell ref="B14:G14"/>
    <mergeCell ref="B5:AD5"/>
    <mergeCell ref="B6:AD8"/>
    <mergeCell ref="H14:N14"/>
    <mergeCell ref="O14:AD14"/>
    <mergeCell ref="O12:P12"/>
    <mergeCell ref="Q9:AD9"/>
    <mergeCell ref="R10:AD10"/>
    <mergeCell ref="R11:Z11"/>
    <mergeCell ref="AA11:AB11"/>
    <mergeCell ref="AC11:AD11"/>
    <mergeCell ref="B12:N12"/>
    <mergeCell ref="B9:L9"/>
    <mergeCell ref="M9:P9"/>
    <mergeCell ref="M10:P10"/>
    <mergeCell ref="C10:L10"/>
    <mergeCell ref="C11:L11"/>
  </mergeCells>
  <conditionalFormatting sqref="B6:AD8">
    <cfRule type="cellIs" dxfId="433" priority="11" operator="lessThanOrEqual">
      <formula>0</formula>
    </cfRule>
  </conditionalFormatting>
  <conditionalFormatting sqref="B10">
    <cfRule type="cellIs" dxfId="432" priority="10" operator="lessThanOrEqual">
      <formula>0</formula>
    </cfRule>
  </conditionalFormatting>
  <conditionalFormatting sqref="B11">
    <cfRule type="cellIs" dxfId="431" priority="9" operator="lessThanOrEqual">
      <formula>0</formula>
    </cfRule>
  </conditionalFormatting>
  <conditionalFormatting sqref="O12:P12">
    <cfRule type="cellIs" dxfId="430" priority="8" operator="lessThanOrEqual">
      <formula>0</formula>
    </cfRule>
  </conditionalFormatting>
  <conditionalFormatting sqref="Q10">
    <cfRule type="cellIs" dxfId="429" priority="7" operator="lessThanOrEqual">
      <formula>0</formula>
    </cfRule>
  </conditionalFormatting>
  <conditionalFormatting sqref="Q11">
    <cfRule type="cellIs" dxfId="428" priority="6" operator="lessThanOrEqual">
      <formula>0</formula>
    </cfRule>
  </conditionalFormatting>
  <conditionalFormatting sqref="AC11:AD11">
    <cfRule type="cellIs" dxfId="427" priority="5" operator="lessThanOrEqual">
      <formula>0</formula>
    </cfRule>
  </conditionalFormatting>
  <conditionalFormatting sqref="AC12:AD12">
    <cfRule type="cellIs" dxfId="426" priority="4" operator="lessThanOrEqual">
      <formula>0</formula>
    </cfRule>
  </conditionalFormatting>
  <conditionalFormatting sqref="B15:G15">
    <cfRule type="cellIs" dxfId="425" priority="3" operator="lessThanOrEqual">
      <formula>0</formula>
    </cfRule>
  </conditionalFormatting>
  <conditionalFormatting sqref="H15:N15">
    <cfRule type="cellIs" dxfId="424" priority="2" operator="lessThanOrEqual">
      <formula>0</formula>
    </cfRule>
  </conditionalFormatting>
  <conditionalFormatting sqref="O15:AD15">
    <cfRule type="cellIs" dxfId="423" priority="1" operator="lessThanOrEqual">
      <formula>0</formula>
    </cfRule>
  </conditionalFormatting>
  <dataValidations count="5">
    <dataValidation type="list" allowBlank="1" showInputMessage="1" showErrorMessage="1" sqref="B10:B11 Q10:Q11" xr:uid="{00000000-0002-0000-0100-000000000000}">
      <formula1>"X"</formula1>
    </dataValidation>
    <dataValidation type="list" allowBlank="1" showInputMessage="1" showErrorMessage="1" sqref="O12:P12 AC11:AD11" xr:uid="{00000000-0002-0000-0100-000001000000}">
      <formula1>"1, 2, 3, 4, 5, 6, 7, 8, 9, 10, 11, 12"</formula1>
    </dataValidation>
    <dataValidation type="list" allowBlank="1" showInputMessage="1" showErrorMessage="1" sqref="AC12:AD12" xr:uid="{00000000-0002-0000-0100-000002000000}">
      <formula1>"SI, NO"</formula1>
    </dataValidation>
    <dataValidation type="date" operator="greaterThanOrEqual" allowBlank="1" showInputMessage="1" showErrorMessage="1" sqref="H15:N15" xr:uid="{00000000-0002-0000-0100-000003000000}">
      <formula1>43800</formula1>
    </dataValidation>
    <dataValidation operator="equal" allowBlank="1" showInputMessage="1" showErrorMessage="1" sqref="B17:B26" xr:uid="{00000000-0002-0000-0100-000004000000}"/>
  </dataValidations>
  <pageMargins left="0.70866141732283472" right="0.70866141732283472" top="0.74803149606299213" bottom="0.74803149606299213" header="0.31496062992125984" footer="0.31496062992125984"/>
  <pageSetup scale="79" orientation="portrait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5000000}">
          <x14:formula1>
            <xm:f>FU!$M$112:$M$473</xm:f>
          </x14:formula1>
          <xm:sqref>B6:AD8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>
    <pageSetUpPr fitToPage="1"/>
  </sheetPr>
  <dimension ref="A1:R151"/>
  <sheetViews>
    <sheetView showGridLines="0" zoomScale="120" zoomScaleNormal="120" workbookViewId="0">
      <pane xSplit="2" ySplit="1" topLeftCell="O53" activePane="bottomRight" state="frozen"/>
      <selection activeCell="B2" sqref="B2"/>
      <selection pane="topRight" activeCell="B2" sqref="B2"/>
      <selection pane="bottomLeft" activeCell="B2" sqref="B2"/>
      <selection pane="bottomRight" activeCell="O110" sqref="O110"/>
    </sheetView>
  </sheetViews>
  <sheetFormatPr baseColWidth="10" defaultColWidth="0" defaultRowHeight="15" zeroHeight="1" x14ac:dyDescent="0.25"/>
  <cols>
    <col min="1" max="1" width="6" style="48" bestFit="1" customWidth="1"/>
    <col min="2" max="2" width="67.140625" style="49" customWidth="1"/>
    <col min="3" max="3" width="17.42578125" bestFit="1" customWidth="1"/>
    <col min="4" max="14" width="17.42578125" customWidth="1"/>
    <col min="15" max="15" width="17.42578125" bestFit="1" customWidth="1"/>
    <col min="16" max="16" width="1" customWidth="1"/>
    <col min="17" max="18" width="0" hidden="1" customWidth="1"/>
    <col min="19" max="16384" width="11.42578125" hidden="1"/>
  </cols>
  <sheetData>
    <row r="1" spans="1:15" ht="15" customHeight="1" x14ac:dyDescent="0.25">
      <c r="A1" s="20" t="s">
        <v>559</v>
      </c>
      <c r="B1" s="21"/>
      <c r="C1" s="21" t="s">
        <v>560</v>
      </c>
      <c r="D1" s="21" t="s">
        <v>561</v>
      </c>
      <c r="E1" s="21" t="s">
        <v>562</v>
      </c>
      <c r="F1" s="21" t="s">
        <v>563</v>
      </c>
      <c r="G1" s="21" t="s">
        <v>564</v>
      </c>
      <c r="H1" s="21" t="s">
        <v>565</v>
      </c>
      <c r="I1" s="21" t="s">
        <v>566</v>
      </c>
      <c r="J1" s="21" t="s">
        <v>567</v>
      </c>
      <c r="K1" s="21" t="s">
        <v>568</v>
      </c>
      <c r="L1" s="21" t="s">
        <v>569</v>
      </c>
      <c r="M1" s="21" t="s">
        <v>570</v>
      </c>
      <c r="N1" s="21" t="s">
        <v>571</v>
      </c>
      <c r="O1" s="22" t="s">
        <v>572</v>
      </c>
    </row>
    <row r="2" spans="1:15" x14ac:dyDescent="0.25">
      <c r="A2" s="23">
        <v>1000</v>
      </c>
      <c r="B2" s="24" t="s">
        <v>457</v>
      </c>
      <c r="C2" s="25">
        <f>C3+C5+C9+C10+C11+C12+C13+C19</f>
        <v>4221999</v>
      </c>
      <c r="D2" s="25">
        <f t="shared" ref="D2:N2" si="0">D3+D5+D9+D10+D11+D12+D13+D19</f>
        <v>3498332</v>
      </c>
      <c r="E2" s="25">
        <f t="shared" si="0"/>
        <v>1477536</v>
      </c>
      <c r="F2" s="25">
        <f t="shared" si="0"/>
        <v>729576</v>
      </c>
      <c r="G2" s="25">
        <f t="shared" si="0"/>
        <v>726208</v>
      </c>
      <c r="H2" s="25">
        <f t="shared" si="0"/>
        <v>644714</v>
      </c>
      <c r="I2" s="25">
        <f t="shared" si="0"/>
        <v>626202</v>
      </c>
      <c r="J2" s="25">
        <f>J3+J5+J9+J14+J11+J12+J13+J19</f>
        <v>637624</v>
      </c>
      <c r="K2" s="25">
        <f t="shared" si="0"/>
        <v>577512</v>
      </c>
      <c r="L2" s="25">
        <f t="shared" si="0"/>
        <v>573486</v>
      </c>
      <c r="M2" s="25">
        <f t="shared" si="0"/>
        <v>570738</v>
      </c>
      <c r="N2" s="25">
        <f t="shared" si="0"/>
        <v>512201</v>
      </c>
      <c r="O2" s="25">
        <f>SUM(C2:N2)</f>
        <v>14796128</v>
      </c>
    </row>
    <row r="3" spans="1:15" x14ac:dyDescent="0.25">
      <c r="A3" s="26">
        <v>1100</v>
      </c>
      <c r="B3" s="27" t="s">
        <v>573</v>
      </c>
      <c r="C3" s="28">
        <f>SUM(C4)</f>
        <v>0</v>
      </c>
      <c r="D3" s="28">
        <f t="shared" ref="D3:N3" si="1">SUM(D4)</f>
        <v>0</v>
      </c>
      <c r="E3" s="28">
        <f t="shared" si="1"/>
        <v>0</v>
      </c>
      <c r="F3" s="28">
        <f t="shared" si="1"/>
        <v>0</v>
      </c>
      <c r="G3" s="28">
        <f t="shared" si="1"/>
        <v>0</v>
      </c>
      <c r="H3" s="28">
        <f t="shared" si="1"/>
        <v>0</v>
      </c>
      <c r="I3" s="28">
        <f t="shared" si="1"/>
        <v>0</v>
      </c>
      <c r="J3" s="28">
        <f t="shared" si="1"/>
        <v>0</v>
      </c>
      <c r="K3" s="28">
        <f t="shared" si="1"/>
        <v>0</v>
      </c>
      <c r="L3" s="28">
        <f t="shared" si="1"/>
        <v>0</v>
      </c>
      <c r="M3" s="28">
        <f t="shared" si="1"/>
        <v>5000</v>
      </c>
      <c r="N3" s="28">
        <f t="shared" si="1"/>
        <v>0</v>
      </c>
      <c r="O3" s="28">
        <f t="shared" ref="O3:O66" si="2">SUM(C3:N3)</f>
        <v>5000</v>
      </c>
    </row>
    <row r="4" spans="1:15" x14ac:dyDescent="0.25">
      <c r="A4" s="29">
        <v>1101</v>
      </c>
      <c r="B4" s="30" t="s">
        <v>458</v>
      </c>
      <c r="C4" s="31">
        <v>0</v>
      </c>
      <c r="D4" s="31">
        <v>0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5000</v>
      </c>
      <c r="N4" s="31">
        <v>0</v>
      </c>
      <c r="O4" s="32">
        <f t="shared" si="2"/>
        <v>5000</v>
      </c>
    </row>
    <row r="5" spans="1:15" x14ac:dyDescent="0.25">
      <c r="A5" s="26">
        <v>1200</v>
      </c>
      <c r="B5" s="33" t="s">
        <v>574</v>
      </c>
      <c r="C5" s="28">
        <f>SUM(C6:C8)</f>
        <v>4205946</v>
      </c>
      <c r="D5" s="28">
        <f t="shared" ref="D5:N5" si="3">SUM(D6:D8)</f>
        <v>3482279</v>
      </c>
      <c r="E5" s="28">
        <f t="shared" si="3"/>
        <v>1461483</v>
      </c>
      <c r="F5" s="28">
        <f t="shared" si="3"/>
        <v>713523</v>
      </c>
      <c r="G5" s="28">
        <f t="shared" si="3"/>
        <v>710155</v>
      </c>
      <c r="H5" s="28">
        <f t="shared" si="3"/>
        <v>628661</v>
      </c>
      <c r="I5" s="28">
        <f t="shared" si="3"/>
        <v>610150</v>
      </c>
      <c r="J5" s="28">
        <f t="shared" si="3"/>
        <v>606546</v>
      </c>
      <c r="K5" s="28">
        <f t="shared" si="3"/>
        <v>561435</v>
      </c>
      <c r="L5" s="28">
        <f t="shared" si="3"/>
        <v>557459</v>
      </c>
      <c r="M5" s="28">
        <f t="shared" si="3"/>
        <v>549648</v>
      </c>
      <c r="N5" s="28">
        <f t="shared" si="3"/>
        <v>496175</v>
      </c>
      <c r="O5" s="28">
        <f t="shared" si="2"/>
        <v>14583460</v>
      </c>
    </row>
    <row r="6" spans="1:15" x14ac:dyDescent="0.25">
      <c r="A6" s="29">
        <v>1201</v>
      </c>
      <c r="B6" s="30" t="s">
        <v>459</v>
      </c>
      <c r="C6" s="31">
        <v>2900000</v>
      </c>
      <c r="D6" s="31">
        <v>2453366</v>
      </c>
      <c r="E6" s="31">
        <v>1115032</v>
      </c>
      <c r="F6" s="31">
        <v>371674</v>
      </c>
      <c r="G6" s="31">
        <v>371674</v>
      </c>
      <c r="H6" s="31">
        <v>371674</v>
      </c>
      <c r="I6" s="31">
        <v>371674</v>
      </c>
      <c r="J6" s="31">
        <v>371674</v>
      </c>
      <c r="K6" s="31">
        <v>371674</v>
      </c>
      <c r="L6" s="31">
        <v>371674</v>
      </c>
      <c r="M6" s="31">
        <v>371674</v>
      </c>
      <c r="N6" s="31">
        <v>371674</v>
      </c>
      <c r="O6" s="32">
        <f t="shared" si="2"/>
        <v>9813464</v>
      </c>
    </row>
    <row r="7" spans="1:15" x14ac:dyDescent="0.25">
      <c r="A7" s="29">
        <v>1202</v>
      </c>
      <c r="B7" s="30" t="s">
        <v>575</v>
      </c>
      <c r="C7" s="31">
        <v>1268914</v>
      </c>
      <c r="D7" s="31">
        <v>991913</v>
      </c>
      <c r="E7" s="31">
        <v>309451</v>
      </c>
      <c r="F7" s="31">
        <v>304849</v>
      </c>
      <c r="G7" s="31">
        <v>301481</v>
      </c>
      <c r="H7" s="31">
        <v>219987</v>
      </c>
      <c r="I7" s="31">
        <v>201476</v>
      </c>
      <c r="J7" s="31">
        <v>199872</v>
      </c>
      <c r="K7" s="31">
        <v>154761</v>
      </c>
      <c r="L7" s="31">
        <v>150785</v>
      </c>
      <c r="M7" s="31">
        <v>143974</v>
      </c>
      <c r="N7" s="31">
        <v>90501</v>
      </c>
      <c r="O7" s="32">
        <f t="shared" si="2"/>
        <v>4337964</v>
      </c>
    </row>
    <row r="8" spans="1:15" x14ac:dyDescent="0.25">
      <c r="A8" s="29">
        <v>1203</v>
      </c>
      <c r="B8" s="30" t="s">
        <v>460</v>
      </c>
      <c r="C8" s="31">
        <v>37032</v>
      </c>
      <c r="D8" s="31">
        <v>37000</v>
      </c>
      <c r="E8" s="31">
        <v>37000</v>
      </c>
      <c r="F8" s="31">
        <v>37000</v>
      </c>
      <c r="G8" s="31">
        <v>37000</v>
      </c>
      <c r="H8" s="31">
        <v>37000</v>
      </c>
      <c r="I8" s="31">
        <v>37000</v>
      </c>
      <c r="J8" s="31">
        <v>35000</v>
      </c>
      <c r="K8" s="31">
        <v>35000</v>
      </c>
      <c r="L8" s="31">
        <v>35000</v>
      </c>
      <c r="M8" s="31">
        <v>34000</v>
      </c>
      <c r="N8" s="31">
        <v>34000</v>
      </c>
      <c r="O8" s="32">
        <f t="shared" si="2"/>
        <v>432032</v>
      </c>
    </row>
    <row r="9" spans="1:15" x14ac:dyDescent="0.25">
      <c r="A9" s="26">
        <v>1300</v>
      </c>
      <c r="B9" s="33" t="s">
        <v>576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f t="shared" si="2"/>
        <v>0</v>
      </c>
    </row>
    <row r="10" spans="1:15" x14ac:dyDescent="0.25">
      <c r="A10" s="26">
        <v>1400</v>
      </c>
      <c r="B10" s="35" t="s">
        <v>577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f t="shared" si="2"/>
        <v>0</v>
      </c>
    </row>
    <row r="11" spans="1:15" x14ac:dyDescent="0.25">
      <c r="A11" s="26">
        <v>1500</v>
      </c>
      <c r="B11" s="35" t="s">
        <v>578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f t="shared" si="2"/>
        <v>0</v>
      </c>
    </row>
    <row r="12" spans="1:15" x14ac:dyDescent="0.25">
      <c r="A12" s="26">
        <v>1600</v>
      </c>
      <c r="B12" s="35" t="s">
        <v>579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f t="shared" si="2"/>
        <v>0</v>
      </c>
    </row>
    <row r="13" spans="1:15" x14ac:dyDescent="0.25">
      <c r="A13" s="26">
        <v>1700</v>
      </c>
      <c r="B13" s="35" t="s">
        <v>580</v>
      </c>
      <c r="C13" s="34">
        <f>SUM(C14:C18)</f>
        <v>16053</v>
      </c>
      <c r="D13" s="34">
        <f t="shared" ref="D13:N13" si="4">SUM(D14:D18)</f>
        <v>16053</v>
      </c>
      <c r="E13" s="34">
        <f t="shared" si="4"/>
        <v>16053</v>
      </c>
      <c r="F13" s="34">
        <f t="shared" si="4"/>
        <v>16053</v>
      </c>
      <c r="G13" s="34">
        <f t="shared" si="4"/>
        <v>16053</v>
      </c>
      <c r="H13" s="34">
        <f t="shared" si="4"/>
        <v>16053</v>
      </c>
      <c r="I13" s="34">
        <f t="shared" si="4"/>
        <v>16052</v>
      </c>
      <c r="J13" s="34">
        <f t="shared" si="4"/>
        <v>16052</v>
      </c>
      <c r="K13" s="34">
        <f t="shared" si="4"/>
        <v>16077</v>
      </c>
      <c r="L13" s="34">
        <f t="shared" si="4"/>
        <v>16027</v>
      </c>
      <c r="M13" s="34">
        <f t="shared" si="4"/>
        <v>16090</v>
      </c>
      <c r="N13" s="34">
        <f t="shared" si="4"/>
        <v>16026</v>
      </c>
      <c r="O13" s="34">
        <f t="shared" si="2"/>
        <v>192642</v>
      </c>
    </row>
    <row r="14" spans="1:15" x14ac:dyDescent="0.25">
      <c r="A14" s="29">
        <v>1701</v>
      </c>
      <c r="B14" s="36" t="s">
        <v>461</v>
      </c>
      <c r="C14" s="31">
        <v>15027</v>
      </c>
      <c r="D14" s="31">
        <v>15027</v>
      </c>
      <c r="E14" s="31">
        <v>15027</v>
      </c>
      <c r="F14" s="31">
        <v>15027</v>
      </c>
      <c r="G14" s="31">
        <v>15027</v>
      </c>
      <c r="H14" s="31">
        <v>15027</v>
      </c>
      <c r="I14" s="31">
        <v>15026</v>
      </c>
      <c r="J14" s="31">
        <v>15026</v>
      </c>
      <c r="K14" s="31">
        <v>15027</v>
      </c>
      <c r="L14" s="31">
        <v>15027</v>
      </c>
      <c r="M14" s="31">
        <v>15027</v>
      </c>
      <c r="N14" s="31">
        <v>15026</v>
      </c>
      <c r="O14" s="32">
        <f t="shared" si="2"/>
        <v>180321</v>
      </c>
    </row>
    <row r="15" spans="1:15" x14ac:dyDescent="0.25">
      <c r="A15" s="29">
        <v>1702</v>
      </c>
      <c r="B15" s="36" t="s">
        <v>581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2">
        <f t="shared" si="2"/>
        <v>0</v>
      </c>
    </row>
    <row r="16" spans="1:15" x14ac:dyDescent="0.25">
      <c r="A16" s="29">
        <v>1703</v>
      </c>
      <c r="B16" s="36" t="s">
        <v>462</v>
      </c>
      <c r="C16" s="31">
        <v>1026</v>
      </c>
      <c r="D16" s="31">
        <v>1026</v>
      </c>
      <c r="E16" s="31">
        <v>1026</v>
      </c>
      <c r="F16" s="31">
        <v>1026</v>
      </c>
      <c r="G16" s="31">
        <v>1026</v>
      </c>
      <c r="H16" s="31">
        <v>1026</v>
      </c>
      <c r="I16" s="31">
        <v>1026</v>
      </c>
      <c r="J16" s="31">
        <v>1026</v>
      </c>
      <c r="K16" s="31">
        <v>1050</v>
      </c>
      <c r="L16" s="31">
        <v>1000</v>
      </c>
      <c r="M16" s="31">
        <v>1063</v>
      </c>
      <c r="N16" s="31">
        <v>1000</v>
      </c>
      <c r="O16" s="32">
        <f t="shared" si="2"/>
        <v>12321</v>
      </c>
    </row>
    <row r="17" spans="1:15" x14ac:dyDescent="0.25">
      <c r="A17" s="29">
        <v>1704</v>
      </c>
      <c r="B17" s="36" t="s">
        <v>582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2">
        <f t="shared" si="2"/>
        <v>0</v>
      </c>
    </row>
    <row r="18" spans="1:15" x14ac:dyDescent="0.25">
      <c r="A18" s="29">
        <v>1709</v>
      </c>
      <c r="B18" s="36" t="s">
        <v>463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2">
        <f t="shared" si="2"/>
        <v>0</v>
      </c>
    </row>
    <row r="19" spans="1:15" x14ac:dyDescent="0.25">
      <c r="A19" s="26">
        <v>1800</v>
      </c>
      <c r="B19" s="35" t="s">
        <v>583</v>
      </c>
      <c r="C19" s="34">
        <f>SUM(C20)</f>
        <v>0</v>
      </c>
      <c r="D19" s="34">
        <f t="shared" ref="D19:N19" si="5">SUM(D20)</f>
        <v>0</v>
      </c>
      <c r="E19" s="34">
        <f t="shared" si="5"/>
        <v>0</v>
      </c>
      <c r="F19" s="34">
        <f t="shared" si="5"/>
        <v>0</v>
      </c>
      <c r="G19" s="34">
        <f t="shared" si="5"/>
        <v>0</v>
      </c>
      <c r="H19" s="34">
        <f t="shared" si="5"/>
        <v>0</v>
      </c>
      <c r="I19" s="34">
        <f t="shared" si="5"/>
        <v>0</v>
      </c>
      <c r="J19" s="34">
        <f t="shared" si="5"/>
        <v>0</v>
      </c>
      <c r="K19" s="34">
        <f t="shared" si="5"/>
        <v>0</v>
      </c>
      <c r="L19" s="34">
        <f t="shared" si="5"/>
        <v>0</v>
      </c>
      <c r="M19" s="34">
        <f t="shared" si="5"/>
        <v>0</v>
      </c>
      <c r="N19" s="34">
        <f t="shared" si="5"/>
        <v>0</v>
      </c>
      <c r="O19" s="34">
        <f t="shared" si="2"/>
        <v>0</v>
      </c>
    </row>
    <row r="20" spans="1:15" x14ac:dyDescent="0.25">
      <c r="A20" s="37">
        <v>1801</v>
      </c>
      <c r="B20" s="38" t="s">
        <v>583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2">
        <f t="shared" si="2"/>
        <v>0</v>
      </c>
    </row>
    <row r="21" spans="1:15" x14ac:dyDescent="0.25">
      <c r="A21" s="23">
        <v>2000</v>
      </c>
      <c r="B21" s="39" t="s">
        <v>464</v>
      </c>
      <c r="C21" s="25">
        <f>SUM(C22:C26)</f>
        <v>0</v>
      </c>
      <c r="D21" s="25">
        <f t="shared" ref="D21:N21" si="6">SUM(D22:D26)</f>
        <v>0</v>
      </c>
      <c r="E21" s="25">
        <f t="shared" si="6"/>
        <v>0</v>
      </c>
      <c r="F21" s="25">
        <f t="shared" si="6"/>
        <v>0</v>
      </c>
      <c r="G21" s="25">
        <f t="shared" si="6"/>
        <v>0</v>
      </c>
      <c r="H21" s="25">
        <f t="shared" si="6"/>
        <v>0</v>
      </c>
      <c r="I21" s="25">
        <f t="shared" si="6"/>
        <v>0</v>
      </c>
      <c r="J21" s="25">
        <f t="shared" si="6"/>
        <v>0</v>
      </c>
      <c r="K21" s="25">
        <f t="shared" si="6"/>
        <v>0</v>
      </c>
      <c r="L21" s="25">
        <f t="shared" si="6"/>
        <v>0</v>
      </c>
      <c r="M21" s="25">
        <f t="shared" si="6"/>
        <v>0</v>
      </c>
      <c r="N21" s="25">
        <f t="shared" si="6"/>
        <v>0</v>
      </c>
      <c r="O21" s="25">
        <f t="shared" si="2"/>
        <v>0</v>
      </c>
    </row>
    <row r="22" spans="1:15" x14ac:dyDescent="0.25">
      <c r="A22" s="26">
        <v>2100</v>
      </c>
      <c r="B22" s="35" t="s">
        <v>584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>
        <f t="shared" si="2"/>
        <v>0</v>
      </c>
    </row>
    <row r="23" spans="1:15" x14ac:dyDescent="0.25">
      <c r="A23" s="26">
        <v>2200</v>
      </c>
      <c r="B23" s="35" t="s">
        <v>585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>
        <f t="shared" si="2"/>
        <v>0</v>
      </c>
    </row>
    <row r="24" spans="1:15" x14ac:dyDescent="0.25">
      <c r="A24" s="26">
        <v>2300</v>
      </c>
      <c r="B24" s="35" t="s">
        <v>586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>
        <f t="shared" si="2"/>
        <v>0</v>
      </c>
    </row>
    <row r="25" spans="1:15" x14ac:dyDescent="0.25">
      <c r="A25" s="26">
        <v>2400</v>
      </c>
      <c r="B25" s="35" t="s">
        <v>587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>
        <f t="shared" si="2"/>
        <v>0</v>
      </c>
    </row>
    <row r="26" spans="1:15" x14ac:dyDescent="0.25">
      <c r="A26" s="26">
        <v>2500</v>
      </c>
      <c r="B26" s="35" t="s">
        <v>588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>
        <f t="shared" si="2"/>
        <v>0</v>
      </c>
    </row>
    <row r="27" spans="1:15" x14ac:dyDescent="0.25">
      <c r="A27" s="23">
        <v>3000</v>
      </c>
      <c r="B27" s="39" t="s">
        <v>465</v>
      </c>
      <c r="C27" s="25">
        <f>SUM(C28)</f>
        <v>0</v>
      </c>
      <c r="D27" s="25">
        <f t="shared" ref="D27:N28" si="7">SUM(D28)</f>
        <v>0</v>
      </c>
      <c r="E27" s="25">
        <f t="shared" si="7"/>
        <v>0</v>
      </c>
      <c r="F27" s="25">
        <f t="shared" si="7"/>
        <v>0</v>
      </c>
      <c r="G27" s="25">
        <f t="shared" si="7"/>
        <v>0</v>
      </c>
      <c r="H27" s="25">
        <f t="shared" si="7"/>
        <v>0</v>
      </c>
      <c r="I27" s="25">
        <f t="shared" si="7"/>
        <v>0</v>
      </c>
      <c r="J27" s="25">
        <f t="shared" si="7"/>
        <v>0</v>
      </c>
      <c r="K27" s="25">
        <f t="shared" si="7"/>
        <v>0</v>
      </c>
      <c r="L27" s="25">
        <f t="shared" si="7"/>
        <v>0</v>
      </c>
      <c r="M27" s="25">
        <f t="shared" si="7"/>
        <v>0</v>
      </c>
      <c r="N27" s="25">
        <f t="shared" si="7"/>
        <v>0</v>
      </c>
      <c r="O27" s="25">
        <f t="shared" si="2"/>
        <v>0</v>
      </c>
    </row>
    <row r="28" spans="1:15" x14ac:dyDescent="0.25">
      <c r="A28" s="26">
        <v>3100</v>
      </c>
      <c r="B28" s="35" t="s">
        <v>589</v>
      </c>
      <c r="C28" s="28">
        <f>SUM(C29)</f>
        <v>0</v>
      </c>
      <c r="D28" s="28">
        <f t="shared" si="7"/>
        <v>0</v>
      </c>
      <c r="E28" s="28">
        <f t="shared" si="7"/>
        <v>0</v>
      </c>
      <c r="F28" s="28">
        <f t="shared" si="7"/>
        <v>0</v>
      </c>
      <c r="G28" s="28">
        <f t="shared" si="7"/>
        <v>0</v>
      </c>
      <c r="H28" s="28">
        <f t="shared" si="7"/>
        <v>0</v>
      </c>
      <c r="I28" s="28">
        <f t="shared" si="7"/>
        <v>0</v>
      </c>
      <c r="J28" s="28">
        <f t="shared" si="7"/>
        <v>0</v>
      </c>
      <c r="K28" s="28">
        <f t="shared" si="7"/>
        <v>0</v>
      </c>
      <c r="L28" s="28">
        <f t="shared" si="7"/>
        <v>0</v>
      </c>
      <c r="M28" s="28">
        <f t="shared" si="7"/>
        <v>0</v>
      </c>
      <c r="N28" s="28">
        <f t="shared" si="7"/>
        <v>0</v>
      </c>
      <c r="O28" s="28">
        <f t="shared" si="2"/>
        <v>0</v>
      </c>
    </row>
    <row r="29" spans="1:15" x14ac:dyDescent="0.25">
      <c r="A29" s="29">
        <v>3101</v>
      </c>
      <c r="B29" s="36" t="s">
        <v>589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2">
        <f t="shared" si="2"/>
        <v>0</v>
      </c>
    </row>
    <row r="30" spans="1:15" x14ac:dyDescent="0.25">
      <c r="A30" s="23">
        <v>4000</v>
      </c>
      <c r="B30" s="39" t="s">
        <v>466</v>
      </c>
      <c r="C30" s="25">
        <f>C31+C36+C37+C52+C54</f>
        <v>315277</v>
      </c>
      <c r="D30" s="25">
        <f t="shared" ref="D30:N30" si="8">D31+D36+D37+D52+D54</f>
        <v>312778</v>
      </c>
      <c r="E30" s="25">
        <f t="shared" si="8"/>
        <v>310778</v>
      </c>
      <c r="F30" s="25">
        <f t="shared" si="8"/>
        <v>309377</v>
      </c>
      <c r="G30" s="25">
        <f t="shared" si="8"/>
        <v>308977</v>
      </c>
      <c r="H30" s="25">
        <f t="shared" si="8"/>
        <v>308776</v>
      </c>
      <c r="I30" s="25">
        <f t="shared" si="8"/>
        <v>308406</v>
      </c>
      <c r="J30" s="25">
        <f t="shared" si="8"/>
        <v>308376</v>
      </c>
      <c r="K30" s="25">
        <f t="shared" si="8"/>
        <v>307757</v>
      </c>
      <c r="L30" s="25">
        <f t="shared" si="8"/>
        <v>306657</v>
      </c>
      <c r="M30" s="25">
        <f t="shared" si="8"/>
        <v>305457</v>
      </c>
      <c r="N30" s="25">
        <f t="shared" si="8"/>
        <v>304674</v>
      </c>
      <c r="O30" s="25">
        <f t="shared" si="2"/>
        <v>3707290</v>
      </c>
    </row>
    <row r="31" spans="1:15" ht="30" customHeight="1" x14ac:dyDescent="0.25">
      <c r="A31" s="26">
        <v>4100</v>
      </c>
      <c r="B31" s="40" t="s">
        <v>590</v>
      </c>
      <c r="C31" s="28">
        <f>SUM(C32:C35)</f>
        <v>24833</v>
      </c>
      <c r="D31" s="28">
        <f t="shared" ref="D31:N31" si="9">SUM(D32:D35)</f>
        <v>24834</v>
      </c>
      <c r="E31" s="28">
        <f t="shared" si="9"/>
        <v>24834</v>
      </c>
      <c r="F31" s="28">
        <f t="shared" si="9"/>
        <v>24834</v>
      </c>
      <c r="G31" s="28">
        <f t="shared" si="9"/>
        <v>24834</v>
      </c>
      <c r="H31" s="28">
        <f t="shared" si="9"/>
        <v>24833</v>
      </c>
      <c r="I31" s="28">
        <f t="shared" si="9"/>
        <v>24833</v>
      </c>
      <c r="J31" s="28">
        <f t="shared" si="9"/>
        <v>24833</v>
      </c>
      <c r="K31" s="28">
        <f t="shared" si="9"/>
        <v>24833</v>
      </c>
      <c r="L31" s="28">
        <f t="shared" si="9"/>
        <v>24833</v>
      </c>
      <c r="M31" s="28">
        <f t="shared" si="9"/>
        <v>24833</v>
      </c>
      <c r="N31" s="28">
        <f t="shared" si="9"/>
        <v>24833</v>
      </c>
      <c r="O31" s="28">
        <f t="shared" si="2"/>
        <v>298000</v>
      </c>
    </row>
    <row r="32" spans="1:15" x14ac:dyDescent="0.25">
      <c r="A32" s="29">
        <v>4101</v>
      </c>
      <c r="B32" s="36" t="s">
        <v>591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2">
        <f t="shared" si="2"/>
        <v>0</v>
      </c>
    </row>
    <row r="33" spans="1:15" x14ac:dyDescent="0.25">
      <c r="A33" s="29">
        <v>4102</v>
      </c>
      <c r="B33" s="36" t="s">
        <v>592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2">
        <f t="shared" si="2"/>
        <v>0</v>
      </c>
    </row>
    <row r="34" spans="1:15" x14ac:dyDescent="0.25">
      <c r="A34" s="29">
        <v>4103</v>
      </c>
      <c r="B34" s="36" t="s">
        <v>593</v>
      </c>
      <c r="C34" s="31">
        <v>1500</v>
      </c>
      <c r="D34" s="31">
        <v>1500</v>
      </c>
      <c r="E34" s="31">
        <v>1500</v>
      </c>
      <c r="F34" s="31">
        <v>1500</v>
      </c>
      <c r="G34" s="31">
        <v>1500</v>
      </c>
      <c r="H34" s="31">
        <v>1500</v>
      </c>
      <c r="I34" s="31">
        <v>1500</v>
      </c>
      <c r="J34" s="31">
        <v>1500</v>
      </c>
      <c r="K34" s="31">
        <v>1500</v>
      </c>
      <c r="L34" s="31">
        <v>1500</v>
      </c>
      <c r="M34" s="31">
        <v>1500</v>
      </c>
      <c r="N34" s="31">
        <v>1500</v>
      </c>
      <c r="O34" s="32">
        <f t="shared" si="2"/>
        <v>18000</v>
      </c>
    </row>
    <row r="35" spans="1:15" x14ac:dyDescent="0.25">
      <c r="A35" s="29">
        <v>4104</v>
      </c>
      <c r="B35" s="36" t="s">
        <v>594</v>
      </c>
      <c r="C35" s="31">
        <v>23333</v>
      </c>
      <c r="D35" s="31">
        <v>23334</v>
      </c>
      <c r="E35" s="31">
        <v>23334</v>
      </c>
      <c r="F35" s="31">
        <v>23334</v>
      </c>
      <c r="G35" s="31">
        <v>23334</v>
      </c>
      <c r="H35" s="31">
        <v>23333</v>
      </c>
      <c r="I35" s="31">
        <v>23333</v>
      </c>
      <c r="J35" s="31">
        <v>23333</v>
      </c>
      <c r="K35" s="31">
        <v>23333</v>
      </c>
      <c r="L35" s="31">
        <v>23333</v>
      </c>
      <c r="M35" s="31">
        <v>23333</v>
      </c>
      <c r="N35" s="31">
        <v>23333</v>
      </c>
      <c r="O35" s="32">
        <f t="shared" si="2"/>
        <v>280000</v>
      </c>
    </row>
    <row r="36" spans="1:15" ht="15" customHeight="1" x14ac:dyDescent="0.25">
      <c r="A36" s="26">
        <v>4200</v>
      </c>
      <c r="B36" s="40" t="s">
        <v>595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>
        <f t="shared" si="2"/>
        <v>0</v>
      </c>
    </row>
    <row r="37" spans="1:15" ht="15" customHeight="1" x14ac:dyDescent="0.25">
      <c r="A37" s="26">
        <v>4300</v>
      </c>
      <c r="B37" s="40" t="s">
        <v>596</v>
      </c>
      <c r="C37" s="28">
        <f>SUM(C38:C51)</f>
        <v>189593</v>
      </c>
      <c r="D37" s="28">
        <f t="shared" ref="D37:N37" si="10">SUM(D38:D51)</f>
        <v>187093</v>
      </c>
      <c r="E37" s="28">
        <f t="shared" si="10"/>
        <v>185093</v>
      </c>
      <c r="F37" s="28">
        <f t="shared" si="10"/>
        <v>183692</v>
      </c>
      <c r="G37" s="28">
        <f t="shared" si="10"/>
        <v>183292</v>
      </c>
      <c r="H37" s="28">
        <f t="shared" si="10"/>
        <v>183092</v>
      </c>
      <c r="I37" s="28">
        <f t="shared" si="10"/>
        <v>182722</v>
      </c>
      <c r="J37" s="28">
        <f t="shared" si="10"/>
        <v>182692</v>
      </c>
      <c r="K37" s="28">
        <f t="shared" si="10"/>
        <v>182073</v>
      </c>
      <c r="L37" s="28">
        <f t="shared" si="10"/>
        <v>180973</v>
      </c>
      <c r="M37" s="28">
        <f t="shared" si="10"/>
        <v>179773</v>
      </c>
      <c r="N37" s="28">
        <f t="shared" si="10"/>
        <v>178989</v>
      </c>
      <c r="O37" s="28">
        <f t="shared" si="2"/>
        <v>2199077</v>
      </c>
    </row>
    <row r="38" spans="1:15" x14ac:dyDescent="0.25">
      <c r="A38" s="29">
        <v>4301</v>
      </c>
      <c r="B38" s="36" t="s">
        <v>597</v>
      </c>
      <c r="C38" s="31">
        <v>30500</v>
      </c>
      <c r="D38" s="31">
        <v>28000</v>
      </c>
      <c r="E38" s="31">
        <v>26000</v>
      </c>
      <c r="F38" s="31">
        <v>24600</v>
      </c>
      <c r="G38" s="31">
        <v>24200</v>
      </c>
      <c r="H38" s="31">
        <v>24000</v>
      </c>
      <c r="I38" s="31">
        <v>23900</v>
      </c>
      <c r="J38" s="31">
        <v>23600</v>
      </c>
      <c r="K38" s="31">
        <v>22900</v>
      </c>
      <c r="L38" s="31">
        <v>21800</v>
      </c>
      <c r="M38" s="31">
        <v>20600</v>
      </c>
      <c r="N38" s="31">
        <v>19900</v>
      </c>
      <c r="O38" s="32">
        <f t="shared" si="2"/>
        <v>290000</v>
      </c>
    </row>
    <row r="39" spans="1:15" x14ac:dyDescent="0.25">
      <c r="A39" s="29">
        <v>4302</v>
      </c>
      <c r="B39" s="36" t="s">
        <v>598</v>
      </c>
      <c r="C39" s="31">
        <v>1500</v>
      </c>
      <c r="D39" s="31">
        <v>1500</v>
      </c>
      <c r="E39" s="31">
        <v>1500</v>
      </c>
      <c r="F39" s="31">
        <v>1500</v>
      </c>
      <c r="G39" s="31">
        <v>1500</v>
      </c>
      <c r="H39" s="31">
        <v>1500</v>
      </c>
      <c r="I39" s="31">
        <v>1500</v>
      </c>
      <c r="J39" s="31">
        <v>1500</v>
      </c>
      <c r="K39" s="31">
        <v>1500</v>
      </c>
      <c r="L39" s="31">
        <v>1500</v>
      </c>
      <c r="M39" s="31">
        <v>1500</v>
      </c>
      <c r="N39" s="31">
        <v>1500</v>
      </c>
      <c r="O39" s="32">
        <f t="shared" si="2"/>
        <v>18000</v>
      </c>
    </row>
    <row r="40" spans="1:15" ht="30" x14ac:dyDescent="0.25">
      <c r="A40" s="29">
        <v>4303</v>
      </c>
      <c r="B40" s="36" t="s">
        <v>599</v>
      </c>
      <c r="C40" s="31">
        <v>19520</v>
      </c>
      <c r="D40" s="31">
        <v>19520</v>
      </c>
      <c r="E40" s="31">
        <v>19520</v>
      </c>
      <c r="F40" s="31">
        <v>19520</v>
      </c>
      <c r="G40" s="31">
        <v>19520</v>
      </c>
      <c r="H40" s="31">
        <v>19520</v>
      </c>
      <c r="I40" s="31">
        <v>19250</v>
      </c>
      <c r="J40" s="31">
        <v>19520</v>
      </c>
      <c r="K40" s="31">
        <v>19600</v>
      </c>
      <c r="L40" s="31">
        <v>19600</v>
      </c>
      <c r="M40" s="31">
        <v>19600</v>
      </c>
      <c r="N40" s="31">
        <v>19522</v>
      </c>
      <c r="O40" s="32">
        <f t="shared" si="2"/>
        <v>234212</v>
      </c>
    </row>
    <row r="41" spans="1:15" x14ac:dyDescent="0.25">
      <c r="A41" s="29">
        <v>4304</v>
      </c>
      <c r="B41" s="36" t="s">
        <v>600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2">
        <f t="shared" si="2"/>
        <v>0</v>
      </c>
    </row>
    <row r="42" spans="1:15" x14ac:dyDescent="0.25">
      <c r="A42" s="29">
        <v>4305</v>
      </c>
      <c r="B42" s="36" t="s">
        <v>601</v>
      </c>
      <c r="C42" s="31">
        <v>85</v>
      </c>
      <c r="D42" s="31">
        <v>85</v>
      </c>
      <c r="E42" s="31">
        <v>85</v>
      </c>
      <c r="F42" s="31">
        <v>84</v>
      </c>
      <c r="G42" s="31">
        <v>84</v>
      </c>
      <c r="H42" s="31">
        <v>84</v>
      </c>
      <c r="I42" s="31">
        <v>84</v>
      </c>
      <c r="J42" s="31">
        <v>84</v>
      </c>
      <c r="K42" s="31">
        <v>84</v>
      </c>
      <c r="L42" s="31">
        <v>84</v>
      </c>
      <c r="M42" s="31">
        <v>84</v>
      </c>
      <c r="N42" s="31">
        <v>84</v>
      </c>
      <c r="O42" s="32">
        <f t="shared" si="2"/>
        <v>1011</v>
      </c>
    </row>
    <row r="43" spans="1:15" x14ac:dyDescent="0.25">
      <c r="A43" s="29">
        <v>4306</v>
      </c>
      <c r="B43" s="36" t="s">
        <v>602</v>
      </c>
      <c r="C43" s="31">
        <v>23962</v>
      </c>
      <c r="D43" s="31">
        <v>23962</v>
      </c>
      <c r="E43" s="31">
        <v>23962</v>
      </c>
      <c r="F43" s="31">
        <v>23962</v>
      </c>
      <c r="G43" s="31">
        <v>23962</v>
      </c>
      <c r="H43" s="31">
        <v>23962</v>
      </c>
      <c r="I43" s="31">
        <v>23962</v>
      </c>
      <c r="J43" s="31">
        <v>23962</v>
      </c>
      <c r="K43" s="31">
        <v>23962</v>
      </c>
      <c r="L43" s="31">
        <v>23962</v>
      </c>
      <c r="M43" s="31">
        <v>23962</v>
      </c>
      <c r="N43" s="31">
        <v>23961</v>
      </c>
      <c r="O43" s="32">
        <f t="shared" si="2"/>
        <v>287543</v>
      </c>
    </row>
    <row r="44" spans="1:15" x14ac:dyDescent="0.25">
      <c r="A44" s="29">
        <v>4307</v>
      </c>
      <c r="B44" s="36" t="s">
        <v>603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2">
        <f t="shared" si="2"/>
        <v>0</v>
      </c>
    </row>
    <row r="45" spans="1:15" x14ac:dyDescent="0.25">
      <c r="A45" s="29">
        <v>4308</v>
      </c>
      <c r="B45" s="36" t="s">
        <v>604</v>
      </c>
      <c r="C45" s="31">
        <v>1480</v>
      </c>
      <c r="D45" s="31">
        <v>1480</v>
      </c>
      <c r="E45" s="31">
        <v>1480</v>
      </c>
      <c r="F45" s="31">
        <v>1480</v>
      </c>
      <c r="G45" s="31">
        <v>1480</v>
      </c>
      <c r="H45" s="31">
        <v>1480</v>
      </c>
      <c r="I45" s="31">
        <v>1480</v>
      </c>
      <c r="J45" s="31">
        <v>1480</v>
      </c>
      <c r="K45" s="31">
        <v>1480</v>
      </c>
      <c r="L45" s="31">
        <v>1480</v>
      </c>
      <c r="M45" s="31">
        <v>1479</v>
      </c>
      <c r="N45" s="31">
        <v>1479</v>
      </c>
      <c r="O45" s="32">
        <f t="shared" si="2"/>
        <v>17758</v>
      </c>
    </row>
    <row r="46" spans="1:15" ht="30" x14ac:dyDescent="0.25">
      <c r="A46" s="29">
        <v>4309</v>
      </c>
      <c r="B46" s="36" t="s">
        <v>605</v>
      </c>
      <c r="C46" s="31">
        <v>12500</v>
      </c>
      <c r="D46" s="31">
        <v>12500</v>
      </c>
      <c r="E46" s="31">
        <v>12500</v>
      </c>
      <c r="F46" s="31">
        <v>12500</v>
      </c>
      <c r="G46" s="31">
        <v>12500</v>
      </c>
      <c r="H46" s="31">
        <v>12500</v>
      </c>
      <c r="I46" s="31">
        <v>12500</v>
      </c>
      <c r="J46" s="31">
        <v>12500</v>
      </c>
      <c r="K46" s="31">
        <v>12500</v>
      </c>
      <c r="L46" s="31">
        <v>12500</v>
      </c>
      <c r="M46" s="31">
        <v>12500</v>
      </c>
      <c r="N46" s="31">
        <v>12500</v>
      </c>
      <c r="O46" s="32">
        <f t="shared" si="2"/>
        <v>150000</v>
      </c>
    </row>
    <row r="47" spans="1:15" ht="30" x14ac:dyDescent="0.25">
      <c r="A47" s="29">
        <v>4310</v>
      </c>
      <c r="B47" s="36" t="s">
        <v>606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2">
        <f t="shared" si="2"/>
        <v>0</v>
      </c>
    </row>
    <row r="48" spans="1:15" x14ac:dyDescent="0.25">
      <c r="A48" s="29">
        <v>4311</v>
      </c>
      <c r="B48" s="36" t="s">
        <v>607</v>
      </c>
      <c r="C48" s="31">
        <v>25833</v>
      </c>
      <c r="D48" s="31">
        <v>25833</v>
      </c>
      <c r="E48" s="31">
        <v>25833</v>
      </c>
      <c r="F48" s="31">
        <v>25833</v>
      </c>
      <c r="G48" s="31">
        <v>25833</v>
      </c>
      <c r="H48" s="31">
        <v>25833</v>
      </c>
      <c r="I48" s="31">
        <v>25833</v>
      </c>
      <c r="J48" s="31">
        <v>25833</v>
      </c>
      <c r="K48" s="31">
        <v>25834</v>
      </c>
      <c r="L48" s="31">
        <v>25834</v>
      </c>
      <c r="M48" s="31">
        <v>25834</v>
      </c>
      <c r="N48" s="31">
        <v>25834</v>
      </c>
      <c r="O48" s="32">
        <f t="shared" si="2"/>
        <v>310000</v>
      </c>
    </row>
    <row r="49" spans="1:15" x14ac:dyDescent="0.25">
      <c r="A49" s="29">
        <v>4312</v>
      </c>
      <c r="B49" s="36" t="s">
        <v>608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2">
        <f t="shared" si="2"/>
        <v>0</v>
      </c>
    </row>
    <row r="50" spans="1:15" x14ac:dyDescent="0.25">
      <c r="A50" s="29">
        <v>4313</v>
      </c>
      <c r="B50" s="36" t="s">
        <v>609</v>
      </c>
      <c r="C50" s="31">
        <v>37139</v>
      </c>
      <c r="D50" s="31">
        <v>37139</v>
      </c>
      <c r="E50" s="31">
        <v>37139</v>
      </c>
      <c r="F50" s="31">
        <v>37139</v>
      </c>
      <c r="G50" s="31">
        <v>37139</v>
      </c>
      <c r="H50" s="31">
        <v>37139</v>
      </c>
      <c r="I50" s="31">
        <v>37139</v>
      </c>
      <c r="J50" s="31">
        <v>37139</v>
      </c>
      <c r="K50" s="31">
        <v>37139</v>
      </c>
      <c r="L50" s="31">
        <v>37139</v>
      </c>
      <c r="M50" s="31">
        <v>37139</v>
      </c>
      <c r="N50" s="31">
        <v>37134</v>
      </c>
      <c r="O50" s="32">
        <f t="shared" si="2"/>
        <v>445663</v>
      </c>
    </row>
    <row r="51" spans="1:15" x14ac:dyDescent="0.25">
      <c r="A51" s="29">
        <v>4314</v>
      </c>
      <c r="B51" s="36" t="s">
        <v>610</v>
      </c>
      <c r="C51" s="31">
        <v>37074</v>
      </c>
      <c r="D51" s="31">
        <v>37074</v>
      </c>
      <c r="E51" s="31">
        <v>37074</v>
      </c>
      <c r="F51" s="31">
        <v>37074</v>
      </c>
      <c r="G51" s="31">
        <v>37074</v>
      </c>
      <c r="H51" s="31">
        <v>37074</v>
      </c>
      <c r="I51" s="31">
        <v>37074</v>
      </c>
      <c r="J51" s="31">
        <v>37074</v>
      </c>
      <c r="K51" s="31">
        <v>37074</v>
      </c>
      <c r="L51" s="31">
        <v>37074</v>
      </c>
      <c r="M51" s="31">
        <v>37075</v>
      </c>
      <c r="N51" s="31">
        <v>37075</v>
      </c>
      <c r="O51" s="32">
        <f t="shared" si="2"/>
        <v>444890</v>
      </c>
    </row>
    <row r="52" spans="1:15" ht="15" customHeight="1" x14ac:dyDescent="0.25">
      <c r="A52" s="26">
        <v>4400</v>
      </c>
      <c r="B52" s="40" t="s">
        <v>611</v>
      </c>
      <c r="C52" s="28">
        <f>SUM(C53)</f>
        <v>100851</v>
      </c>
      <c r="D52" s="28">
        <f t="shared" ref="D52:N52" si="11">SUM(D53)</f>
        <v>100851</v>
      </c>
      <c r="E52" s="28">
        <f t="shared" si="11"/>
        <v>100851</v>
      </c>
      <c r="F52" s="28">
        <f t="shared" si="11"/>
        <v>100851</v>
      </c>
      <c r="G52" s="28">
        <f t="shared" si="11"/>
        <v>100851</v>
      </c>
      <c r="H52" s="28">
        <f t="shared" si="11"/>
        <v>100851</v>
      </c>
      <c r="I52" s="28">
        <f t="shared" si="11"/>
        <v>100851</v>
      </c>
      <c r="J52" s="28">
        <f t="shared" si="11"/>
        <v>100851</v>
      </c>
      <c r="K52" s="28">
        <f t="shared" si="11"/>
        <v>100851</v>
      </c>
      <c r="L52" s="28">
        <f t="shared" si="11"/>
        <v>100851</v>
      </c>
      <c r="M52" s="28">
        <f t="shared" si="11"/>
        <v>100851</v>
      </c>
      <c r="N52" s="28">
        <f t="shared" si="11"/>
        <v>100852</v>
      </c>
      <c r="O52" s="28">
        <f t="shared" si="2"/>
        <v>1210213</v>
      </c>
    </row>
    <row r="53" spans="1:15" x14ac:dyDescent="0.25">
      <c r="A53" s="29">
        <v>4401</v>
      </c>
      <c r="B53" s="36" t="s">
        <v>611</v>
      </c>
      <c r="C53" s="31">
        <v>100851</v>
      </c>
      <c r="D53" s="31">
        <v>100851</v>
      </c>
      <c r="E53" s="31">
        <v>100851</v>
      </c>
      <c r="F53" s="31">
        <v>100851</v>
      </c>
      <c r="G53" s="31">
        <v>100851</v>
      </c>
      <c r="H53" s="31">
        <v>100851</v>
      </c>
      <c r="I53" s="31">
        <v>100851</v>
      </c>
      <c r="J53" s="31">
        <v>100851</v>
      </c>
      <c r="K53" s="31">
        <v>100851</v>
      </c>
      <c r="L53" s="31">
        <v>100851</v>
      </c>
      <c r="M53" s="31">
        <v>100851</v>
      </c>
      <c r="N53" s="31">
        <v>100852</v>
      </c>
      <c r="O53" s="32">
        <f t="shared" si="2"/>
        <v>1210213</v>
      </c>
    </row>
    <row r="54" spans="1:15" ht="15" customHeight="1" x14ac:dyDescent="0.25">
      <c r="A54" s="26">
        <v>4500</v>
      </c>
      <c r="B54" s="40" t="s">
        <v>612</v>
      </c>
      <c r="C54" s="28">
        <f>SUM(C55:C59)</f>
        <v>0</v>
      </c>
      <c r="D54" s="28">
        <f t="shared" ref="D54:N54" si="12">SUM(D55:D59)</f>
        <v>0</v>
      </c>
      <c r="E54" s="28">
        <f t="shared" si="12"/>
        <v>0</v>
      </c>
      <c r="F54" s="28">
        <f t="shared" si="12"/>
        <v>0</v>
      </c>
      <c r="G54" s="28">
        <f t="shared" si="12"/>
        <v>0</v>
      </c>
      <c r="H54" s="28">
        <f t="shared" si="12"/>
        <v>0</v>
      </c>
      <c r="I54" s="28">
        <f t="shared" si="12"/>
        <v>0</v>
      </c>
      <c r="J54" s="28">
        <f t="shared" si="12"/>
        <v>0</v>
      </c>
      <c r="K54" s="28">
        <f t="shared" si="12"/>
        <v>0</v>
      </c>
      <c r="L54" s="28">
        <f t="shared" si="12"/>
        <v>0</v>
      </c>
      <c r="M54" s="28">
        <f t="shared" si="12"/>
        <v>0</v>
      </c>
      <c r="N54" s="28">
        <f t="shared" si="12"/>
        <v>0</v>
      </c>
      <c r="O54" s="28">
        <f t="shared" si="2"/>
        <v>0</v>
      </c>
    </row>
    <row r="55" spans="1:15" x14ac:dyDescent="0.25">
      <c r="A55" s="29">
        <v>4501</v>
      </c>
      <c r="B55" s="36" t="s">
        <v>461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2">
        <f t="shared" si="2"/>
        <v>0</v>
      </c>
    </row>
    <row r="56" spans="1:15" x14ac:dyDescent="0.25">
      <c r="A56" s="29">
        <v>4502</v>
      </c>
      <c r="B56" s="36" t="s">
        <v>581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2">
        <f t="shared" si="2"/>
        <v>0</v>
      </c>
    </row>
    <row r="57" spans="1:15" x14ac:dyDescent="0.25">
      <c r="A57" s="29">
        <v>4503</v>
      </c>
      <c r="B57" s="36" t="s">
        <v>462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2">
        <f t="shared" si="2"/>
        <v>0</v>
      </c>
    </row>
    <row r="58" spans="1:15" x14ac:dyDescent="0.25">
      <c r="A58" s="29">
        <v>4504</v>
      </c>
      <c r="B58" s="36" t="s">
        <v>582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2">
        <f t="shared" si="2"/>
        <v>0</v>
      </c>
    </row>
    <row r="59" spans="1:15" x14ac:dyDescent="0.25">
      <c r="A59" s="29">
        <v>4509</v>
      </c>
      <c r="B59" s="36" t="s">
        <v>463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2">
        <f t="shared" si="2"/>
        <v>0</v>
      </c>
    </row>
    <row r="60" spans="1:15" ht="15" customHeight="1" x14ac:dyDescent="0.25">
      <c r="A60" s="23">
        <v>5000</v>
      </c>
      <c r="B60" s="41" t="s">
        <v>467</v>
      </c>
      <c r="C60" s="25">
        <f>C61+C64</f>
        <v>9730</v>
      </c>
      <c r="D60" s="25">
        <f t="shared" ref="D60:N60" si="13">D61+D64</f>
        <v>9730</v>
      </c>
      <c r="E60" s="25">
        <f t="shared" si="13"/>
        <v>9732</v>
      </c>
      <c r="F60" s="25">
        <f t="shared" si="13"/>
        <v>9732</v>
      </c>
      <c r="G60" s="25">
        <f t="shared" si="13"/>
        <v>9732</v>
      </c>
      <c r="H60" s="25">
        <f t="shared" si="13"/>
        <v>9732</v>
      </c>
      <c r="I60" s="25">
        <f t="shared" si="13"/>
        <v>9732</v>
      </c>
      <c r="J60" s="25">
        <f t="shared" si="13"/>
        <v>9730</v>
      </c>
      <c r="K60" s="25">
        <f t="shared" si="13"/>
        <v>9730</v>
      </c>
      <c r="L60" s="25">
        <f t="shared" si="13"/>
        <v>9731</v>
      </c>
      <c r="M60" s="25">
        <f t="shared" si="13"/>
        <v>9731</v>
      </c>
      <c r="N60" s="25">
        <f t="shared" si="13"/>
        <v>9731</v>
      </c>
      <c r="O60" s="25">
        <f t="shared" si="2"/>
        <v>116773</v>
      </c>
    </row>
    <row r="61" spans="1:15" ht="15" customHeight="1" x14ac:dyDescent="0.25">
      <c r="A61" s="26">
        <v>5100</v>
      </c>
      <c r="B61" s="40" t="s">
        <v>534</v>
      </c>
      <c r="C61" s="28">
        <f>SUM(C62:C63)</f>
        <v>9730</v>
      </c>
      <c r="D61" s="28">
        <f t="shared" ref="D61:N61" si="14">SUM(D62:D63)</f>
        <v>9730</v>
      </c>
      <c r="E61" s="28">
        <f t="shared" si="14"/>
        <v>9732</v>
      </c>
      <c r="F61" s="28">
        <f t="shared" si="14"/>
        <v>9732</v>
      </c>
      <c r="G61" s="28">
        <f t="shared" si="14"/>
        <v>9732</v>
      </c>
      <c r="H61" s="28">
        <f t="shared" si="14"/>
        <v>9732</v>
      </c>
      <c r="I61" s="28">
        <f t="shared" si="14"/>
        <v>9732</v>
      </c>
      <c r="J61" s="28">
        <f t="shared" si="14"/>
        <v>9730</v>
      </c>
      <c r="K61" s="28">
        <f t="shared" si="14"/>
        <v>9730</v>
      </c>
      <c r="L61" s="28">
        <f t="shared" si="14"/>
        <v>9731</v>
      </c>
      <c r="M61" s="28">
        <f t="shared" si="14"/>
        <v>9731</v>
      </c>
      <c r="N61" s="28">
        <f t="shared" si="14"/>
        <v>9731</v>
      </c>
      <c r="O61" s="28">
        <f t="shared" si="2"/>
        <v>116773</v>
      </c>
    </row>
    <row r="62" spans="1:15" ht="15" customHeight="1" x14ac:dyDescent="0.25">
      <c r="A62" s="29">
        <v>5101</v>
      </c>
      <c r="B62" s="36" t="s">
        <v>613</v>
      </c>
      <c r="C62" s="31">
        <v>4702</v>
      </c>
      <c r="D62" s="31">
        <v>4702</v>
      </c>
      <c r="E62" s="31">
        <v>4703</v>
      </c>
      <c r="F62" s="31">
        <v>4703</v>
      </c>
      <c r="G62" s="31">
        <v>4703</v>
      </c>
      <c r="H62" s="31">
        <v>4703</v>
      </c>
      <c r="I62" s="31">
        <v>4703</v>
      </c>
      <c r="J62" s="31">
        <v>4702</v>
      </c>
      <c r="K62" s="31">
        <v>4702</v>
      </c>
      <c r="L62" s="31">
        <v>4703</v>
      </c>
      <c r="M62" s="31">
        <v>4703</v>
      </c>
      <c r="N62" s="31">
        <v>4703</v>
      </c>
      <c r="O62" s="32">
        <f t="shared" si="2"/>
        <v>56432</v>
      </c>
    </row>
    <row r="63" spans="1:15" x14ac:dyDescent="0.25">
      <c r="A63" s="29">
        <v>5102</v>
      </c>
      <c r="B63" s="36" t="s">
        <v>468</v>
      </c>
      <c r="C63" s="31">
        <v>5028</v>
      </c>
      <c r="D63" s="31">
        <v>5028</v>
      </c>
      <c r="E63" s="31">
        <v>5029</v>
      </c>
      <c r="F63" s="31">
        <v>5029</v>
      </c>
      <c r="G63" s="31">
        <v>5029</v>
      </c>
      <c r="H63" s="31">
        <v>5029</v>
      </c>
      <c r="I63" s="31">
        <v>5029</v>
      </c>
      <c r="J63" s="31">
        <v>5028</v>
      </c>
      <c r="K63" s="31">
        <v>5028</v>
      </c>
      <c r="L63" s="31">
        <v>5028</v>
      </c>
      <c r="M63" s="31">
        <v>5028</v>
      </c>
      <c r="N63" s="31">
        <v>5028</v>
      </c>
      <c r="O63" s="32">
        <f t="shared" si="2"/>
        <v>60341</v>
      </c>
    </row>
    <row r="64" spans="1:15" ht="15" customHeight="1" x14ac:dyDescent="0.25">
      <c r="A64" s="26">
        <v>5200</v>
      </c>
      <c r="B64" s="40" t="s">
        <v>614</v>
      </c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>
        <f t="shared" si="2"/>
        <v>0</v>
      </c>
    </row>
    <row r="65" spans="1:15" ht="15" customHeight="1" x14ac:dyDescent="0.25">
      <c r="A65" s="23">
        <v>6000</v>
      </c>
      <c r="B65" s="41" t="s">
        <v>469</v>
      </c>
      <c r="C65" s="25">
        <f>C66+C70+C73</f>
        <v>5025</v>
      </c>
      <c r="D65" s="25">
        <f t="shared" ref="D65:N65" si="15">D66+D70+D73</f>
        <v>5025</v>
      </c>
      <c r="E65" s="25">
        <f t="shared" si="15"/>
        <v>5025</v>
      </c>
      <c r="F65" s="25">
        <f t="shared" si="15"/>
        <v>5025</v>
      </c>
      <c r="G65" s="25">
        <f t="shared" si="15"/>
        <v>5025</v>
      </c>
      <c r="H65" s="25">
        <f t="shared" si="15"/>
        <v>5025</v>
      </c>
      <c r="I65" s="25">
        <f t="shared" si="15"/>
        <v>5025</v>
      </c>
      <c r="J65" s="25">
        <f t="shared" si="15"/>
        <v>5025</v>
      </c>
      <c r="K65" s="25">
        <f t="shared" si="15"/>
        <v>5025</v>
      </c>
      <c r="L65" s="25">
        <f t="shared" si="15"/>
        <v>5025</v>
      </c>
      <c r="M65" s="25">
        <f t="shared" si="15"/>
        <v>5025</v>
      </c>
      <c r="N65" s="25">
        <f t="shared" si="15"/>
        <v>5025</v>
      </c>
      <c r="O65" s="25">
        <f t="shared" si="2"/>
        <v>60300</v>
      </c>
    </row>
    <row r="66" spans="1:15" ht="15" customHeight="1" x14ac:dyDescent="0.25">
      <c r="A66" s="26">
        <v>6100</v>
      </c>
      <c r="B66" s="40" t="s">
        <v>535</v>
      </c>
      <c r="C66" s="28">
        <f>SUM(C67:C69)</f>
        <v>5000</v>
      </c>
      <c r="D66" s="28">
        <f t="shared" ref="D66:N66" si="16">SUM(D67:D69)</f>
        <v>5000</v>
      </c>
      <c r="E66" s="28">
        <f t="shared" si="16"/>
        <v>5000</v>
      </c>
      <c r="F66" s="28">
        <f t="shared" si="16"/>
        <v>5000</v>
      </c>
      <c r="G66" s="28">
        <f t="shared" si="16"/>
        <v>5000</v>
      </c>
      <c r="H66" s="28">
        <f t="shared" si="16"/>
        <v>5000</v>
      </c>
      <c r="I66" s="28">
        <f t="shared" si="16"/>
        <v>5000</v>
      </c>
      <c r="J66" s="28">
        <f t="shared" si="16"/>
        <v>5000</v>
      </c>
      <c r="K66" s="28">
        <f t="shared" si="16"/>
        <v>5000</v>
      </c>
      <c r="L66" s="28">
        <f t="shared" si="16"/>
        <v>5000</v>
      </c>
      <c r="M66" s="28">
        <f t="shared" si="16"/>
        <v>5000</v>
      </c>
      <c r="N66" s="28">
        <f t="shared" si="16"/>
        <v>5000</v>
      </c>
      <c r="O66" s="28">
        <f t="shared" si="2"/>
        <v>60000</v>
      </c>
    </row>
    <row r="67" spans="1:15" x14ac:dyDescent="0.25">
      <c r="A67" s="29">
        <v>6101</v>
      </c>
      <c r="B67" s="36" t="s">
        <v>615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2">
        <f t="shared" ref="O67:O131" si="17">SUM(C67:N67)</f>
        <v>0</v>
      </c>
    </row>
    <row r="68" spans="1:15" x14ac:dyDescent="0.25">
      <c r="A68" s="29">
        <v>6102</v>
      </c>
      <c r="B68" s="36" t="s">
        <v>616</v>
      </c>
      <c r="C68" s="31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2">
        <f t="shared" si="17"/>
        <v>0</v>
      </c>
    </row>
    <row r="69" spans="1:15" x14ac:dyDescent="0.25">
      <c r="A69" s="29">
        <v>6103</v>
      </c>
      <c r="B69" s="36" t="s">
        <v>617</v>
      </c>
      <c r="C69" s="31">
        <v>5000</v>
      </c>
      <c r="D69" s="31">
        <v>5000</v>
      </c>
      <c r="E69" s="31">
        <v>5000</v>
      </c>
      <c r="F69" s="31">
        <v>5000</v>
      </c>
      <c r="G69" s="31">
        <v>5000</v>
      </c>
      <c r="H69" s="31">
        <v>5000</v>
      </c>
      <c r="I69" s="31">
        <v>5000</v>
      </c>
      <c r="J69" s="31">
        <v>5000</v>
      </c>
      <c r="K69" s="31">
        <v>5000</v>
      </c>
      <c r="L69" s="31">
        <v>5000</v>
      </c>
      <c r="M69" s="31">
        <v>5000</v>
      </c>
      <c r="N69" s="31">
        <v>5000</v>
      </c>
      <c r="O69" s="32">
        <f t="shared" si="17"/>
        <v>60000</v>
      </c>
    </row>
    <row r="70" spans="1:15" ht="15" customHeight="1" x14ac:dyDescent="0.25">
      <c r="A70" s="26">
        <v>6200</v>
      </c>
      <c r="B70" s="40" t="s">
        <v>618</v>
      </c>
      <c r="C70" s="28">
        <f>SUM(C71:C72)</f>
        <v>0</v>
      </c>
      <c r="D70" s="28">
        <f t="shared" ref="D70:N70" si="18">SUM(D71:D72)</f>
        <v>0</v>
      </c>
      <c r="E70" s="28">
        <f t="shared" si="18"/>
        <v>0</v>
      </c>
      <c r="F70" s="28">
        <f t="shared" si="18"/>
        <v>0</v>
      </c>
      <c r="G70" s="28">
        <f t="shared" si="18"/>
        <v>0</v>
      </c>
      <c r="H70" s="28">
        <f t="shared" si="18"/>
        <v>0</v>
      </c>
      <c r="I70" s="28">
        <f t="shared" si="18"/>
        <v>0</v>
      </c>
      <c r="J70" s="28">
        <f t="shared" si="18"/>
        <v>0</v>
      </c>
      <c r="K70" s="28">
        <f t="shared" si="18"/>
        <v>0</v>
      </c>
      <c r="L70" s="28">
        <f t="shared" si="18"/>
        <v>0</v>
      </c>
      <c r="M70" s="28">
        <f t="shared" si="18"/>
        <v>0</v>
      </c>
      <c r="N70" s="28">
        <f t="shared" si="18"/>
        <v>0</v>
      </c>
      <c r="O70" s="28">
        <f t="shared" si="17"/>
        <v>0</v>
      </c>
    </row>
    <row r="71" spans="1:15" x14ac:dyDescent="0.25">
      <c r="A71" s="29">
        <v>6201</v>
      </c>
      <c r="B71" s="42" t="s">
        <v>619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2">
        <f t="shared" si="17"/>
        <v>0</v>
      </c>
    </row>
    <row r="72" spans="1:15" x14ac:dyDescent="0.25">
      <c r="A72" s="29">
        <v>6202</v>
      </c>
      <c r="B72" s="42" t="s">
        <v>620</v>
      </c>
      <c r="C72" s="31">
        <v>0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2">
        <f t="shared" si="17"/>
        <v>0</v>
      </c>
    </row>
    <row r="73" spans="1:15" ht="15" customHeight="1" x14ac:dyDescent="0.25">
      <c r="A73" s="26">
        <v>6300</v>
      </c>
      <c r="B73" s="40" t="s">
        <v>621</v>
      </c>
      <c r="C73" s="28">
        <f>SUM(C74:C78)</f>
        <v>25</v>
      </c>
      <c r="D73" s="28">
        <f t="shared" ref="D73:N73" si="19">SUM(D74:D78)</f>
        <v>25</v>
      </c>
      <c r="E73" s="28">
        <f t="shared" si="19"/>
        <v>25</v>
      </c>
      <c r="F73" s="28">
        <f t="shared" si="19"/>
        <v>25</v>
      </c>
      <c r="G73" s="28">
        <f t="shared" si="19"/>
        <v>25</v>
      </c>
      <c r="H73" s="28">
        <f t="shared" si="19"/>
        <v>25</v>
      </c>
      <c r="I73" s="28">
        <f t="shared" si="19"/>
        <v>25</v>
      </c>
      <c r="J73" s="28">
        <f t="shared" si="19"/>
        <v>25</v>
      </c>
      <c r="K73" s="28">
        <f t="shared" si="19"/>
        <v>25</v>
      </c>
      <c r="L73" s="28">
        <f t="shared" si="19"/>
        <v>25</v>
      </c>
      <c r="M73" s="28">
        <f t="shared" si="19"/>
        <v>25</v>
      </c>
      <c r="N73" s="28">
        <f t="shared" si="19"/>
        <v>25</v>
      </c>
      <c r="O73" s="28">
        <f t="shared" si="17"/>
        <v>300</v>
      </c>
    </row>
    <row r="74" spans="1:15" x14ac:dyDescent="0.25">
      <c r="A74" s="29">
        <v>6301</v>
      </c>
      <c r="B74" s="36" t="s">
        <v>461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2">
        <f t="shared" si="17"/>
        <v>0</v>
      </c>
    </row>
    <row r="75" spans="1:15" x14ac:dyDescent="0.25">
      <c r="A75" s="29">
        <v>6302</v>
      </c>
      <c r="B75" s="36" t="s">
        <v>581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2">
        <f t="shared" si="17"/>
        <v>0</v>
      </c>
    </row>
    <row r="76" spans="1:15" x14ac:dyDescent="0.25">
      <c r="A76" s="29">
        <v>6303</v>
      </c>
      <c r="B76" s="36" t="s">
        <v>462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2">
        <f t="shared" si="17"/>
        <v>0</v>
      </c>
    </row>
    <row r="77" spans="1:15" x14ac:dyDescent="0.25">
      <c r="A77" s="29">
        <v>6304</v>
      </c>
      <c r="B77" s="36" t="s">
        <v>582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2">
        <f t="shared" si="17"/>
        <v>0</v>
      </c>
    </row>
    <row r="78" spans="1:15" x14ac:dyDescent="0.25">
      <c r="A78" s="29">
        <v>6309</v>
      </c>
      <c r="B78" s="36" t="s">
        <v>463</v>
      </c>
      <c r="C78" s="31">
        <v>25</v>
      </c>
      <c r="D78" s="31">
        <v>25</v>
      </c>
      <c r="E78" s="31">
        <v>25</v>
      </c>
      <c r="F78" s="31">
        <v>25</v>
      </c>
      <c r="G78" s="31">
        <v>25</v>
      </c>
      <c r="H78" s="31">
        <v>25</v>
      </c>
      <c r="I78" s="31">
        <v>25</v>
      </c>
      <c r="J78" s="31">
        <v>25</v>
      </c>
      <c r="K78" s="31">
        <v>25</v>
      </c>
      <c r="L78" s="31">
        <v>25</v>
      </c>
      <c r="M78" s="31">
        <v>25</v>
      </c>
      <c r="N78" s="31">
        <v>25</v>
      </c>
      <c r="O78" s="32">
        <f t="shared" si="17"/>
        <v>300</v>
      </c>
    </row>
    <row r="79" spans="1:15" ht="30" customHeight="1" x14ac:dyDescent="0.25">
      <c r="A79" s="23">
        <v>7000</v>
      </c>
      <c r="B79" s="43" t="s">
        <v>471</v>
      </c>
      <c r="C79" s="25">
        <f>C80+C82+C83+C85+C86+C87+C88+C90+C91</f>
        <v>0</v>
      </c>
      <c r="D79" s="25">
        <f t="shared" ref="D79:N79" si="20">D80+D82+D83+D85+D86+D87+D88+D90+D91</f>
        <v>0</v>
      </c>
      <c r="E79" s="25">
        <f t="shared" si="20"/>
        <v>0</v>
      </c>
      <c r="F79" s="25">
        <f t="shared" si="20"/>
        <v>0</v>
      </c>
      <c r="G79" s="25">
        <f t="shared" si="20"/>
        <v>0</v>
      </c>
      <c r="H79" s="25">
        <f t="shared" si="20"/>
        <v>0</v>
      </c>
      <c r="I79" s="25">
        <f t="shared" si="20"/>
        <v>0</v>
      </c>
      <c r="J79" s="25">
        <f t="shared" si="20"/>
        <v>0</v>
      </c>
      <c r="K79" s="25">
        <f t="shared" si="20"/>
        <v>0</v>
      </c>
      <c r="L79" s="25">
        <f t="shared" si="20"/>
        <v>0</v>
      </c>
      <c r="M79" s="25">
        <f t="shared" si="20"/>
        <v>0</v>
      </c>
      <c r="N79" s="25">
        <f t="shared" si="20"/>
        <v>0</v>
      </c>
      <c r="O79" s="25">
        <f t="shared" si="17"/>
        <v>0</v>
      </c>
    </row>
    <row r="80" spans="1:15" ht="30" customHeight="1" x14ac:dyDescent="0.25">
      <c r="A80" s="26">
        <v>7100</v>
      </c>
      <c r="B80" s="40" t="s">
        <v>622</v>
      </c>
      <c r="C80" s="28">
        <f>SUM(C81)</f>
        <v>0</v>
      </c>
      <c r="D80" s="28">
        <f t="shared" ref="D80:N80" si="21">SUM(D81)</f>
        <v>0</v>
      </c>
      <c r="E80" s="28">
        <f t="shared" si="21"/>
        <v>0</v>
      </c>
      <c r="F80" s="28">
        <f t="shared" si="21"/>
        <v>0</v>
      </c>
      <c r="G80" s="28">
        <f t="shared" si="21"/>
        <v>0</v>
      </c>
      <c r="H80" s="28">
        <f t="shared" si="21"/>
        <v>0</v>
      </c>
      <c r="I80" s="28">
        <f t="shared" si="21"/>
        <v>0</v>
      </c>
      <c r="J80" s="28">
        <f t="shared" si="21"/>
        <v>0</v>
      </c>
      <c r="K80" s="28">
        <f t="shared" si="21"/>
        <v>0</v>
      </c>
      <c r="L80" s="28">
        <f t="shared" si="21"/>
        <v>0</v>
      </c>
      <c r="M80" s="28">
        <f t="shared" si="21"/>
        <v>0</v>
      </c>
      <c r="N80" s="28">
        <f t="shared" si="21"/>
        <v>0</v>
      </c>
      <c r="O80" s="28">
        <f t="shared" si="17"/>
        <v>0</v>
      </c>
    </row>
    <row r="81" spans="1:15" ht="30" customHeight="1" x14ac:dyDescent="0.25">
      <c r="A81" s="37">
        <v>7101</v>
      </c>
      <c r="B81" s="38" t="s">
        <v>622</v>
      </c>
      <c r="C81" s="31">
        <v>0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1">
        <v>0</v>
      </c>
      <c r="N81" s="31">
        <v>0</v>
      </c>
      <c r="O81" s="32">
        <f t="shared" si="17"/>
        <v>0</v>
      </c>
    </row>
    <row r="82" spans="1:15" ht="30" customHeight="1" x14ac:dyDescent="0.25">
      <c r="A82" s="26">
        <v>7200</v>
      </c>
      <c r="B82" s="40" t="s">
        <v>623</v>
      </c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>
        <f t="shared" si="17"/>
        <v>0</v>
      </c>
    </row>
    <row r="83" spans="1:15" ht="30" customHeight="1" x14ac:dyDescent="0.25">
      <c r="A83" s="26">
        <v>7300</v>
      </c>
      <c r="B83" s="40" t="s">
        <v>624</v>
      </c>
      <c r="C83" s="28">
        <f>SUM(C84)</f>
        <v>0</v>
      </c>
      <c r="D83" s="28">
        <f t="shared" ref="D83:N83" si="22">SUM(D84)</f>
        <v>0</v>
      </c>
      <c r="E83" s="28">
        <f t="shared" si="22"/>
        <v>0</v>
      </c>
      <c r="F83" s="28">
        <f t="shared" si="22"/>
        <v>0</v>
      </c>
      <c r="G83" s="28">
        <f t="shared" si="22"/>
        <v>0</v>
      </c>
      <c r="H83" s="28">
        <f t="shared" si="22"/>
        <v>0</v>
      </c>
      <c r="I83" s="28">
        <f t="shared" si="22"/>
        <v>0</v>
      </c>
      <c r="J83" s="28">
        <f t="shared" si="22"/>
        <v>0</v>
      </c>
      <c r="K83" s="28">
        <f t="shared" si="22"/>
        <v>0</v>
      </c>
      <c r="L83" s="28">
        <f t="shared" si="22"/>
        <v>0</v>
      </c>
      <c r="M83" s="28">
        <f t="shared" si="22"/>
        <v>0</v>
      </c>
      <c r="N83" s="28">
        <f t="shared" si="22"/>
        <v>0</v>
      </c>
      <c r="O83" s="28">
        <f t="shared" si="17"/>
        <v>0</v>
      </c>
    </row>
    <row r="84" spans="1:15" ht="30" customHeight="1" x14ac:dyDescent="0.25">
      <c r="A84" s="37">
        <v>7301</v>
      </c>
      <c r="B84" s="38" t="s">
        <v>624</v>
      </c>
      <c r="C84" s="31">
        <v>0</v>
      </c>
      <c r="D84" s="31">
        <v>0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2">
        <f t="shared" si="17"/>
        <v>0</v>
      </c>
    </row>
    <row r="85" spans="1:15" ht="45" customHeight="1" x14ac:dyDescent="0.25">
      <c r="A85" s="26">
        <v>7400</v>
      </c>
      <c r="B85" s="40" t="s">
        <v>625</v>
      </c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>
        <f t="shared" si="17"/>
        <v>0</v>
      </c>
    </row>
    <row r="86" spans="1:15" ht="45" customHeight="1" x14ac:dyDescent="0.25">
      <c r="A86" s="26">
        <v>7500</v>
      </c>
      <c r="B86" s="40" t="s">
        <v>626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>
        <f t="shared" si="17"/>
        <v>0</v>
      </c>
    </row>
    <row r="87" spans="1:15" ht="45" customHeight="1" x14ac:dyDescent="0.25">
      <c r="A87" s="26">
        <v>7600</v>
      </c>
      <c r="B87" s="40" t="s">
        <v>627</v>
      </c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>
        <f t="shared" si="17"/>
        <v>0</v>
      </c>
    </row>
    <row r="88" spans="1:15" ht="30" customHeight="1" x14ac:dyDescent="0.25">
      <c r="A88" s="26">
        <v>7700</v>
      </c>
      <c r="B88" s="40" t="s">
        <v>628</v>
      </c>
      <c r="C88" s="28">
        <f>SUM(C89)</f>
        <v>0</v>
      </c>
      <c r="D88" s="28">
        <f t="shared" ref="D88:N88" si="23">SUM(D89)</f>
        <v>0</v>
      </c>
      <c r="E88" s="28">
        <f t="shared" si="23"/>
        <v>0</v>
      </c>
      <c r="F88" s="28">
        <f t="shared" si="23"/>
        <v>0</v>
      </c>
      <c r="G88" s="28">
        <f t="shared" si="23"/>
        <v>0</v>
      </c>
      <c r="H88" s="28">
        <f t="shared" si="23"/>
        <v>0</v>
      </c>
      <c r="I88" s="28">
        <f t="shared" si="23"/>
        <v>0</v>
      </c>
      <c r="J88" s="28">
        <f t="shared" si="23"/>
        <v>0</v>
      </c>
      <c r="K88" s="28">
        <f t="shared" si="23"/>
        <v>0</v>
      </c>
      <c r="L88" s="28">
        <f t="shared" si="23"/>
        <v>0</v>
      </c>
      <c r="M88" s="28">
        <f t="shared" si="23"/>
        <v>0</v>
      </c>
      <c r="N88" s="28">
        <f t="shared" si="23"/>
        <v>0</v>
      </c>
      <c r="O88" s="28">
        <f t="shared" si="17"/>
        <v>0</v>
      </c>
    </row>
    <row r="89" spans="1:15" ht="30" customHeight="1" x14ac:dyDescent="0.25">
      <c r="A89" s="37">
        <v>7701</v>
      </c>
      <c r="B89" s="38" t="s">
        <v>628</v>
      </c>
      <c r="C89" s="31">
        <v>0</v>
      </c>
      <c r="D89" s="31">
        <v>0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1">
        <v>0</v>
      </c>
      <c r="N89" s="31">
        <v>0</v>
      </c>
      <c r="O89" s="32">
        <f t="shared" si="17"/>
        <v>0</v>
      </c>
    </row>
    <row r="90" spans="1:15" ht="30" customHeight="1" x14ac:dyDescent="0.25">
      <c r="A90" s="26">
        <v>7800</v>
      </c>
      <c r="B90" s="40" t="s">
        <v>629</v>
      </c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>
        <f t="shared" si="17"/>
        <v>0</v>
      </c>
    </row>
    <row r="91" spans="1:15" ht="15" customHeight="1" x14ac:dyDescent="0.25">
      <c r="A91" s="26">
        <v>7900</v>
      </c>
      <c r="B91" s="40" t="s">
        <v>630</v>
      </c>
      <c r="C91" s="28">
        <f>SUM(C92)</f>
        <v>0</v>
      </c>
      <c r="D91" s="28">
        <f t="shared" ref="D91:N91" si="24">SUM(D92)</f>
        <v>0</v>
      </c>
      <c r="E91" s="28">
        <f t="shared" si="24"/>
        <v>0</v>
      </c>
      <c r="F91" s="28">
        <f t="shared" si="24"/>
        <v>0</v>
      </c>
      <c r="G91" s="28">
        <f t="shared" si="24"/>
        <v>0</v>
      </c>
      <c r="H91" s="28">
        <f t="shared" si="24"/>
        <v>0</v>
      </c>
      <c r="I91" s="28">
        <f t="shared" si="24"/>
        <v>0</v>
      </c>
      <c r="J91" s="28">
        <f t="shared" si="24"/>
        <v>0</v>
      </c>
      <c r="K91" s="28">
        <f t="shared" si="24"/>
        <v>0</v>
      </c>
      <c r="L91" s="28">
        <f t="shared" si="24"/>
        <v>0</v>
      </c>
      <c r="M91" s="28">
        <f t="shared" si="24"/>
        <v>0</v>
      </c>
      <c r="N91" s="28">
        <f t="shared" si="24"/>
        <v>0</v>
      </c>
      <c r="O91" s="28">
        <f t="shared" si="17"/>
        <v>0</v>
      </c>
    </row>
    <row r="92" spans="1:15" ht="15" customHeight="1" x14ac:dyDescent="0.25">
      <c r="A92" s="37">
        <v>7901</v>
      </c>
      <c r="B92" s="38" t="s">
        <v>630</v>
      </c>
      <c r="C92" s="31">
        <v>0</v>
      </c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2">
        <f t="shared" si="17"/>
        <v>0</v>
      </c>
    </row>
    <row r="93" spans="1:15" ht="30" customHeight="1" x14ac:dyDescent="0.25">
      <c r="A93" s="23">
        <v>8000</v>
      </c>
      <c r="B93" s="41" t="s">
        <v>631</v>
      </c>
      <c r="C93" s="25">
        <f>C94+C107+C110+C117+C123</f>
        <v>6947223</v>
      </c>
      <c r="D93" s="25">
        <f t="shared" ref="D93:N93" si="25">D94+D107+D110+D117+D123</f>
        <v>6947223</v>
      </c>
      <c r="E93" s="25">
        <f t="shared" si="25"/>
        <v>6947223</v>
      </c>
      <c r="F93" s="25">
        <f t="shared" si="25"/>
        <v>6947223</v>
      </c>
      <c r="G93" s="25">
        <f t="shared" si="25"/>
        <v>6947223</v>
      </c>
      <c r="H93" s="25">
        <f t="shared" si="25"/>
        <v>6947223</v>
      </c>
      <c r="I93" s="25">
        <f t="shared" si="25"/>
        <v>6947223</v>
      </c>
      <c r="J93" s="25">
        <f t="shared" si="25"/>
        <v>6947221</v>
      </c>
      <c r="K93" s="25">
        <f t="shared" si="25"/>
        <v>6947222</v>
      </c>
      <c r="L93" s="25">
        <f t="shared" si="25"/>
        <v>6947222</v>
      </c>
      <c r="M93" s="25">
        <f t="shared" si="25"/>
        <v>6947223</v>
      </c>
      <c r="N93" s="25">
        <f t="shared" si="25"/>
        <v>6947223</v>
      </c>
      <c r="O93" s="25">
        <f t="shared" si="17"/>
        <v>83366672</v>
      </c>
    </row>
    <row r="94" spans="1:15" ht="15" customHeight="1" x14ac:dyDescent="0.25">
      <c r="A94" s="26">
        <v>8100</v>
      </c>
      <c r="B94" s="40" t="s">
        <v>632</v>
      </c>
      <c r="C94" s="28">
        <f>SUM(C95:C106)</f>
        <v>4594517</v>
      </c>
      <c r="D94" s="28">
        <f t="shared" ref="D94:N94" si="26">SUM(D95:D106)</f>
        <v>4594517</v>
      </c>
      <c r="E94" s="28">
        <f t="shared" si="26"/>
        <v>4594517</v>
      </c>
      <c r="F94" s="28">
        <f t="shared" si="26"/>
        <v>4594517</v>
      </c>
      <c r="G94" s="28">
        <f t="shared" si="26"/>
        <v>4594517</v>
      </c>
      <c r="H94" s="28">
        <f t="shared" si="26"/>
        <v>4594517</v>
      </c>
      <c r="I94" s="28">
        <f t="shared" si="26"/>
        <v>4594517</v>
      </c>
      <c r="J94" s="28">
        <f t="shared" si="26"/>
        <v>4594517</v>
      </c>
      <c r="K94" s="28">
        <f t="shared" si="26"/>
        <v>4594518</v>
      </c>
      <c r="L94" s="28">
        <f t="shared" si="26"/>
        <v>4594518</v>
      </c>
      <c r="M94" s="28">
        <f t="shared" si="26"/>
        <v>4594519</v>
      </c>
      <c r="N94" s="28">
        <f t="shared" si="26"/>
        <v>4594519</v>
      </c>
      <c r="O94" s="28">
        <f t="shared" si="17"/>
        <v>55134210</v>
      </c>
    </row>
    <row r="95" spans="1:15" x14ac:dyDescent="0.25">
      <c r="A95" s="29">
        <v>8101</v>
      </c>
      <c r="B95" s="36" t="s">
        <v>633</v>
      </c>
      <c r="C95" s="31">
        <v>4583333</v>
      </c>
      <c r="D95" s="31">
        <v>4583333</v>
      </c>
      <c r="E95" s="31">
        <v>4583333</v>
      </c>
      <c r="F95" s="31">
        <v>4583333</v>
      </c>
      <c r="G95" s="31">
        <v>4583333</v>
      </c>
      <c r="H95" s="31">
        <v>4583333</v>
      </c>
      <c r="I95" s="31">
        <v>4583333</v>
      </c>
      <c r="J95" s="31">
        <v>4583333</v>
      </c>
      <c r="K95" s="31">
        <v>4583334</v>
      </c>
      <c r="L95" s="31">
        <v>4583334</v>
      </c>
      <c r="M95" s="31">
        <v>4583334</v>
      </c>
      <c r="N95" s="31">
        <v>4583334</v>
      </c>
      <c r="O95" s="32">
        <f t="shared" si="17"/>
        <v>55000000</v>
      </c>
    </row>
    <row r="96" spans="1:15" x14ac:dyDescent="0.25">
      <c r="A96" s="29">
        <v>8102</v>
      </c>
      <c r="B96" s="36" t="s">
        <v>634</v>
      </c>
      <c r="C96" s="31">
        <v>0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1">
        <v>0</v>
      </c>
      <c r="N96" s="31">
        <v>0</v>
      </c>
      <c r="O96" s="32">
        <f t="shared" si="17"/>
        <v>0</v>
      </c>
    </row>
    <row r="97" spans="1:15" x14ac:dyDescent="0.25">
      <c r="A97" s="29">
        <v>8103</v>
      </c>
      <c r="B97" s="36" t="s">
        <v>635</v>
      </c>
      <c r="C97" s="31">
        <v>0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1">
        <v>0</v>
      </c>
      <c r="N97" s="31">
        <v>0</v>
      </c>
      <c r="O97" s="32">
        <f t="shared" si="17"/>
        <v>0</v>
      </c>
    </row>
    <row r="98" spans="1:15" x14ac:dyDescent="0.25">
      <c r="A98" s="29">
        <v>8104</v>
      </c>
      <c r="B98" s="36" t="s">
        <v>636</v>
      </c>
      <c r="C98" s="31">
        <v>0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O98" s="32">
        <f t="shared" si="17"/>
        <v>0</v>
      </c>
    </row>
    <row r="99" spans="1:15" x14ac:dyDescent="0.25">
      <c r="A99" s="29">
        <v>8105</v>
      </c>
      <c r="B99" s="36" t="s">
        <v>637</v>
      </c>
      <c r="C99" s="31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1">
        <v>0</v>
      </c>
      <c r="N99" s="31">
        <v>0</v>
      </c>
      <c r="O99" s="32">
        <f t="shared" si="17"/>
        <v>0</v>
      </c>
    </row>
    <row r="100" spans="1:15" x14ac:dyDescent="0.25">
      <c r="A100" s="29">
        <v>8106</v>
      </c>
      <c r="B100" s="36" t="s">
        <v>638</v>
      </c>
      <c r="C100" s="31">
        <v>0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v>0</v>
      </c>
      <c r="O100" s="32">
        <f t="shared" si="17"/>
        <v>0</v>
      </c>
    </row>
    <row r="101" spans="1:15" x14ac:dyDescent="0.25">
      <c r="A101" s="29">
        <v>8107</v>
      </c>
      <c r="B101" s="36" t="s">
        <v>639</v>
      </c>
      <c r="C101" s="31">
        <v>0</v>
      </c>
      <c r="D101" s="31">
        <v>0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1">
        <v>0</v>
      </c>
      <c r="N101" s="31">
        <v>0</v>
      </c>
      <c r="O101" s="32">
        <f t="shared" si="17"/>
        <v>0</v>
      </c>
    </row>
    <row r="102" spans="1:15" x14ac:dyDescent="0.25">
      <c r="A102" s="29">
        <v>8108</v>
      </c>
      <c r="B102" s="36" t="s">
        <v>640</v>
      </c>
      <c r="C102" s="31">
        <v>0</v>
      </c>
      <c r="D102" s="31">
        <v>0</v>
      </c>
      <c r="E102" s="31">
        <v>0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1">
        <v>0</v>
      </c>
      <c r="N102" s="31">
        <v>0</v>
      </c>
      <c r="O102" s="32">
        <f t="shared" si="17"/>
        <v>0</v>
      </c>
    </row>
    <row r="103" spans="1:15" x14ac:dyDescent="0.25">
      <c r="A103" s="29">
        <v>8109</v>
      </c>
      <c r="B103" s="36" t="s">
        <v>641</v>
      </c>
      <c r="C103" s="31">
        <v>0</v>
      </c>
      <c r="D103" s="31">
        <v>0</v>
      </c>
      <c r="E103" s="31">
        <v>0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  <c r="M103" s="31">
        <v>0</v>
      </c>
      <c r="N103" s="31">
        <v>0</v>
      </c>
      <c r="O103" s="32">
        <f t="shared" si="17"/>
        <v>0</v>
      </c>
    </row>
    <row r="104" spans="1:15" x14ac:dyDescent="0.25">
      <c r="A104" s="29">
        <v>8110</v>
      </c>
      <c r="B104" s="36" t="s">
        <v>642</v>
      </c>
      <c r="C104" s="31">
        <v>0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31">
        <v>0</v>
      </c>
      <c r="N104" s="31">
        <v>0</v>
      </c>
      <c r="O104" s="32">
        <f t="shared" si="17"/>
        <v>0</v>
      </c>
    </row>
    <row r="105" spans="1:15" ht="30" x14ac:dyDescent="0.25">
      <c r="A105" s="29">
        <v>8111</v>
      </c>
      <c r="B105" s="36" t="s">
        <v>643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2">
        <f t="shared" si="17"/>
        <v>0</v>
      </c>
    </row>
    <row r="106" spans="1:15" x14ac:dyDescent="0.25">
      <c r="A106" s="29">
        <v>8112</v>
      </c>
      <c r="B106" s="36" t="s">
        <v>644</v>
      </c>
      <c r="C106" s="31">
        <v>11184</v>
      </c>
      <c r="D106" s="31">
        <v>11184</v>
      </c>
      <c r="E106" s="31">
        <v>11184</v>
      </c>
      <c r="F106" s="31">
        <v>11184</v>
      </c>
      <c r="G106" s="31">
        <v>11184</v>
      </c>
      <c r="H106" s="31">
        <v>11184</v>
      </c>
      <c r="I106" s="31">
        <v>11184</v>
      </c>
      <c r="J106" s="31">
        <v>11184</v>
      </c>
      <c r="K106" s="31">
        <v>11184</v>
      </c>
      <c r="L106" s="31">
        <v>11184</v>
      </c>
      <c r="M106" s="31">
        <v>11185</v>
      </c>
      <c r="N106" s="31">
        <v>11185</v>
      </c>
      <c r="O106" s="32">
        <f t="shared" si="17"/>
        <v>134210</v>
      </c>
    </row>
    <row r="107" spans="1:15" ht="15" customHeight="1" x14ac:dyDescent="0.25">
      <c r="A107" s="26">
        <v>8200</v>
      </c>
      <c r="B107" s="40" t="s">
        <v>645</v>
      </c>
      <c r="C107" s="28">
        <f>SUM(C108:C109)</f>
        <v>1852706</v>
      </c>
      <c r="D107" s="28">
        <f t="shared" ref="D107:N107" si="27">SUM(D108:D109)</f>
        <v>1852706</v>
      </c>
      <c r="E107" s="28">
        <f t="shared" si="27"/>
        <v>1852706</v>
      </c>
      <c r="F107" s="28">
        <f t="shared" si="27"/>
        <v>1852706</v>
      </c>
      <c r="G107" s="28">
        <f t="shared" si="27"/>
        <v>1852706</v>
      </c>
      <c r="H107" s="28">
        <f t="shared" si="27"/>
        <v>1852706</v>
      </c>
      <c r="I107" s="28">
        <f t="shared" si="27"/>
        <v>1852706</v>
      </c>
      <c r="J107" s="28">
        <f t="shared" si="27"/>
        <v>1852704</v>
      </c>
      <c r="K107" s="28">
        <f t="shared" si="27"/>
        <v>1852704</v>
      </c>
      <c r="L107" s="28">
        <f t="shared" si="27"/>
        <v>1852704</v>
      </c>
      <c r="M107" s="28">
        <f t="shared" si="27"/>
        <v>1852704</v>
      </c>
      <c r="N107" s="28">
        <f t="shared" si="27"/>
        <v>1852704</v>
      </c>
      <c r="O107" s="28">
        <f t="shared" si="17"/>
        <v>22232462</v>
      </c>
    </row>
    <row r="108" spans="1:15" x14ac:dyDescent="0.25">
      <c r="A108" s="29">
        <v>8201</v>
      </c>
      <c r="B108" s="36" t="s">
        <v>646</v>
      </c>
      <c r="C108" s="31">
        <v>861853</v>
      </c>
      <c r="D108" s="31">
        <v>861853</v>
      </c>
      <c r="E108" s="31">
        <v>861853</v>
      </c>
      <c r="F108" s="31">
        <v>861853</v>
      </c>
      <c r="G108" s="31">
        <v>861853</v>
      </c>
      <c r="H108" s="31">
        <v>861853</v>
      </c>
      <c r="I108" s="31">
        <v>861853</v>
      </c>
      <c r="J108" s="31">
        <v>861852</v>
      </c>
      <c r="K108" s="31">
        <v>861852</v>
      </c>
      <c r="L108" s="31">
        <v>861852</v>
      </c>
      <c r="M108" s="31">
        <v>861852</v>
      </c>
      <c r="N108" s="31">
        <v>861852</v>
      </c>
      <c r="O108" s="32">
        <f t="shared" si="17"/>
        <v>10342231</v>
      </c>
    </row>
    <row r="109" spans="1:15" x14ac:dyDescent="0.25">
      <c r="A109" s="29">
        <v>8202</v>
      </c>
      <c r="B109" s="36" t="s">
        <v>647</v>
      </c>
      <c r="C109" s="31">
        <v>990853</v>
      </c>
      <c r="D109" s="31">
        <v>990853</v>
      </c>
      <c r="E109" s="31">
        <v>990853</v>
      </c>
      <c r="F109" s="31">
        <v>990853</v>
      </c>
      <c r="G109" s="31">
        <v>990853</v>
      </c>
      <c r="H109" s="31">
        <v>990853</v>
      </c>
      <c r="I109" s="31">
        <v>990853</v>
      </c>
      <c r="J109" s="31">
        <v>990852</v>
      </c>
      <c r="K109" s="31">
        <v>990852</v>
      </c>
      <c r="L109" s="31">
        <v>990852</v>
      </c>
      <c r="M109" s="31">
        <v>990852</v>
      </c>
      <c r="N109" s="31">
        <v>990852</v>
      </c>
      <c r="O109" s="32">
        <f t="shared" si="17"/>
        <v>11890231</v>
      </c>
    </row>
    <row r="110" spans="1:15" ht="15" customHeight="1" x14ac:dyDescent="0.25">
      <c r="A110" s="26">
        <v>8300</v>
      </c>
      <c r="B110" s="40" t="s">
        <v>648</v>
      </c>
      <c r="C110" s="28">
        <f>SUM(C111:C116)</f>
        <v>500000</v>
      </c>
      <c r="D110" s="28">
        <f t="shared" ref="D110:M110" si="28">SUM(D111:D116)</f>
        <v>500000</v>
      </c>
      <c r="E110" s="28">
        <f t="shared" si="28"/>
        <v>500000</v>
      </c>
      <c r="F110" s="28">
        <f t="shared" si="28"/>
        <v>500000</v>
      </c>
      <c r="G110" s="28">
        <f t="shared" si="28"/>
        <v>500000</v>
      </c>
      <c r="H110" s="28">
        <f t="shared" si="28"/>
        <v>500000</v>
      </c>
      <c r="I110" s="28">
        <f t="shared" si="28"/>
        <v>500000</v>
      </c>
      <c r="J110" s="28">
        <f t="shared" si="28"/>
        <v>500000</v>
      </c>
      <c r="K110" s="28">
        <f t="shared" si="28"/>
        <v>500000</v>
      </c>
      <c r="L110" s="28">
        <f t="shared" si="28"/>
        <v>500000</v>
      </c>
      <c r="M110" s="28">
        <f t="shared" si="28"/>
        <v>500000</v>
      </c>
      <c r="N110" s="28">
        <f>SUM(N111:N116)</f>
        <v>500000</v>
      </c>
      <c r="O110" s="28">
        <f>SUM(C110:N110)</f>
        <v>6000000</v>
      </c>
    </row>
    <row r="111" spans="1:15" ht="15" customHeight="1" x14ac:dyDescent="0.25">
      <c r="A111" s="29">
        <v>8301</v>
      </c>
      <c r="B111" s="42" t="s">
        <v>649</v>
      </c>
      <c r="C111" s="31">
        <v>0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  <c r="N111" s="31">
        <v>0</v>
      </c>
      <c r="O111" s="32">
        <f t="shared" si="17"/>
        <v>0</v>
      </c>
    </row>
    <row r="112" spans="1:15" ht="15" customHeight="1" x14ac:dyDescent="0.25">
      <c r="A112" s="29">
        <v>8302</v>
      </c>
      <c r="B112" s="42" t="s">
        <v>650</v>
      </c>
      <c r="C112" s="31">
        <v>0</v>
      </c>
      <c r="D112" s="31">
        <v>0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1">
        <v>0</v>
      </c>
      <c r="N112" s="31">
        <v>0</v>
      </c>
      <c r="O112" s="32">
        <f t="shared" si="17"/>
        <v>0</v>
      </c>
    </row>
    <row r="113" spans="1:15" ht="15" customHeight="1" x14ac:dyDescent="0.25">
      <c r="A113" s="29">
        <v>8303</v>
      </c>
      <c r="B113" s="42" t="s">
        <v>651</v>
      </c>
      <c r="C113" s="31">
        <v>0</v>
      </c>
      <c r="D113" s="31">
        <v>0</v>
      </c>
      <c r="E113" s="31">
        <v>0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L113" s="31">
        <v>0</v>
      </c>
      <c r="M113" s="31">
        <v>0</v>
      </c>
      <c r="N113" s="31">
        <v>0</v>
      </c>
      <c r="O113" s="32">
        <f t="shared" si="17"/>
        <v>0</v>
      </c>
    </row>
    <row r="114" spans="1:15" ht="15" customHeight="1" x14ac:dyDescent="0.25">
      <c r="A114" s="29">
        <v>8304</v>
      </c>
      <c r="B114" s="42" t="s">
        <v>652</v>
      </c>
      <c r="C114" s="31">
        <v>0</v>
      </c>
      <c r="D114" s="31">
        <v>0</v>
      </c>
      <c r="E114" s="31">
        <v>0</v>
      </c>
      <c r="F114" s="31">
        <v>0</v>
      </c>
      <c r="G114" s="31">
        <v>0</v>
      </c>
      <c r="H114" s="31">
        <v>0</v>
      </c>
      <c r="I114" s="31">
        <v>0</v>
      </c>
      <c r="J114" s="31">
        <v>0</v>
      </c>
      <c r="K114" s="31">
        <v>0</v>
      </c>
      <c r="L114" s="31">
        <v>0</v>
      </c>
      <c r="M114" s="31">
        <v>0</v>
      </c>
      <c r="N114" s="31">
        <v>0</v>
      </c>
      <c r="O114" s="32">
        <f t="shared" si="17"/>
        <v>0</v>
      </c>
    </row>
    <row r="115" spans="1:15" ht="15" customHeight="1" x14ac:dyDescent="0.25">
      <c r="A115" s="29">
        <v>8304</v>
      </c>
      <c r="B115" s="42" t="s">
        <v>653</v>
      </c>
      <c r="C115" s="31">
        <v>500000</v>
      </c>
      <c r="D115" s="31">
        <v>500000</v>
      </c>
      <c r="E115" s="31">
        <v>500000</v>
      </c>
      <c r="F115" s="31">
        <v>500000</v>
      </c>
      <c r="G115" s="31">
        <v>500000</v>
      </c>
      <c r="H115" s="31">
        <v>500000</v>
      </c>
      <c r="I115" s="31">
        <v>500000</v>
      </c>
      <c r="J115" s="31">
        <v>500000</v>
      </c>
      <c r="K115" s="31">
        <v>500000</v>
      </c>
      <c r="L115" s="31">
        <v>500000</v>
      </c>
      <c r="M115" s="31">
        <v>500000</v>
      </c>
      <c r="N115" s="31">
        <v>500000</v>
      </c>
      <c r="O115" s="32">
        <f t="shared" si="17"/>
        <v>6000000</v>
      </c>
    </row>
    <row r="116" spans="1:15" ht="15" customHeight="1" x14ac:dyDescent="0.25">
      <c r="A116" s="29">
        <v>8304</v>
      </c>
      <c r="B116" s="42" t="s">
        <v>654</v>
      </c>
      <c r="C116" s="31">
        <v>0</v>
      </c>
      <c r="D116" s="31">
        <v>0</v>
      </c>
      <c r="E116" s="31">
        <v>0</v>
      </c>
      <c r="F116" s="31">
        <v>0</v>
      </c>
      <c r="G116" s="31">
        <v>0</v>
      </c>
      <c r="H116" s="31">
        <v>0</v>
      </c>
      <c r="I116" s="31">
        <v>0</v>
      </c>
      <c r="J116" s="31">
        <v>0</v>
      </c>
      <c r="K116" s="31">
        <v>0</v>
      </c>
      <c r="L116" s="31">
        <v>0</v>
      </c>
      <c r="M116" s="31">
        <v>0</v>
      </c>
      <c r="N116" s="31">
        <v>0</v>
      </c>
      <c r="O116" s="32">
        <f>SUM(C116:N116)</f>
        <v>0</v>
      </c>
    </row>
    <row r="117" spans="1:15" ht="15" customHeight="1" x14ac:dyDescent="0.25">
      <c r="A117" s="26">
        <v>8400</v>
      </c>
      <c r="B117" s="40" t="s">
        <v>470</v>
      </c>
      <c r="C117" s="28">
        <f>SUM(C118:C122)</f>
        <v>0</v>
      </c>
      <c r="D117" s="28">
        <f t="shared" ref="D117:N117" si="29">SUM(D118:D122)</f>
        <v>0</v>
      </c>
      <c r="E117" s="28">
        <f t="shared" si="29"/>
        <v>0</v>
      </c>
      <c r="F117" s="28">
        <f t="shared" si="29"/>
        <v>0</v>
      </c>
      <c r="G117" s="28">
        <f t="shared" si="29"/>
        <v>0</v>
      </c>
      <c r="H117" s="28">
        <f t="shared" si="29"/>
        <v>0</v>
      </c>
      <c r="I117" s="28">
        <f t="shared" si="29"/>
        <v>0</v>
      </c>
      <c r="J117" s="28">
        <f t="shared" si="29"/>
        <v>0</v>
      </c>
      <c r="K117" s="28">
        <f t="shared" si="29"/>
        <v>0</v>
      </c>
      <c r="L117" s="28">
        <f t="shared" si="29"/>
        <v>0</v>
      </c>
      <c r="M117" s="28">
        <f t="shared" si="29"/>
        <v>0</v>
      </c>
      <c r="N117" s="28">
        <f t="shared" si="29"/>
        <v>0</v>
      </c>
      <c r="O117" s="28">
        <f t="shared" si="17"/>
        <v>0</v>
      </c>
    </row>
    <row r="118" spans="1:15" x14ac:dyDescent="0.25">
      <c r="A118" s="29">
        <v>8401</v>
      </c>
      <c r="B118" s="42" t="s">
        <v>655</v>
      </c>
      <c r="C118" s="31">
        <v>0</v>
      </c>
      <c r="D118" s="31">
        <v>0</v>
      </c>
      <c r="E118" s="31">
        <v>0</v>
      </c>
      <c r="F118" s="31">
        <v>0</v>
      </c>
      <c r="G118" s="31">
        <v>0</v>
      </c>
      <c r="H118" s="31">
        <v>0</v>
      </c>
      <c r="I118" s="31">
        <v>0</v>
      </c>
      <c r="J118" s="31">
        <v>0</v>
      </c>
      <c r="K118" s="31">
        <v>0</v>
      </c>
      <c r="L118" s="31">
        <v>0</v>
      </c>
      <c r="M118" s="31">
        <v>0</v>
      </c>
      <c r="N118" s="31">
        <v>0</v>
      </c>
      <c r="O118" s="32">
        <f t="shared" si="17"/>
        <v>0</v>
      </c>
    </row>
    <row r="119" spans="1:15" x14ac:dyDescent="0.25">
      <c r="A119" s="29">
        <v>8402</v>
      </c>
      <c r="B119" s="42" t="s">
        <v>656</v>
      </c>
      <c r="C119" s="31">
        <v>0</v>
      </c>
      <c r="D119" s="31">
        <v>0</v>
      </c>
      <c r="E119" s="31">
        <v>0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  <c r="L119" s="31">
        <v>0</v>
      </c>
      <c r="M119" s="31">
        <v>0</v>
      </c>
      <c r="N119" s="31">
        <v>0</v>
      </c>
      <c r="O119" s="32">
        <f t="shared" si="17"/>
        <v>0</v>
      </c>
    </row>
    <row r="120" spans="1:15" x14ac:dyDescent="0.25">
      <c r="A120" s="29">
        <v>8403</v>
      </c>
      <c r="B120" s="42" t="s">
        <v>657</v>
      </c>
      <c r="C120" s="31">
        <v>0</v>
      </c>
      <c r="D120" s="31">
        <v>0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31">
        <v>0</v>
      </c>
      <c r="N120" s="31">
        <v>0</v>
      </c>
      <c r="O120" s="32">
        <f t="shared" si="17"/>
        <v>0</v>
      </c>
    </row>
    <row r="121" spans="1:15" x14ac:dyDescent="0.25">
      <c r="A121" s="29">
        <v>8404</v>
      </c>
      <c r="B121" s="42" t="s">
        <v>658</v>
      </c>
      <c r="C121" s="31">
        <v>0</v>
      </c>
      <c r="D121" s="31">
        <v>0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1">
        <v>0</v>
      </c>
      <c r="N121" s="31">
        <v>0</v>
      </c>
      <c r="O121" s="32">
        <f t="shared" si="17"/>
        <v>0</v>
      </c>
    </row>
    <row r="122" spans="1:15" x14ac:dyDescent="0.25">
      <c r="A122" s="29">
        <v>8405</v>
      </c>
      <c r="B122" s="42" t="s">
        <v>659</v>
      </c>
      <c r="C122" s="31">
        <v>0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1">
        <v>0</v>
      </c>
      <c r="N122" s="31">
        <v>0</v>
      </c>
      <c r="O122" s="32">
        <f t="shared" si="17"/>
        <v>0</v>
      </c>
    </row>
    <row r="123" spans="1:15" ht="15" customHeight="1" x14ac:dyDescent="0.25">
      <c r="A123" s="26">
        <v>8500</v>
      </c>
      <c r="B123" s="40" t="s">
        <v>660</v>
      </c>
      <c r="C123" s="28">
        <f>SUM(C124:C125)</f>
        <v>0</v>
      </c>
      <c r="D123" s="28">
        <f t="shared" ref="D123:N123" si="30">SUM(D124:D125)</f>
        <v>0</v>
      </c>
      <c r="E123" s="28">
        <f t="shared" si="30"/>
        <v>0</v>
      </c>
      <c r="F123" s="28">
        <f t="shared" si="30"/>
        <v>0</v>
      </c>
      <c r="G123" s="28">
        <f t="shared" si="30"/>
        <v>0</v>
      </c>
      <c r="H123" s="28">
        <f t="shared" si="30"/>
        <v>0</v>
      </c>
      <c r="I123" s="28">
        <f t="shared" si="30"/>
        <v>0</v>
      </c>
      <c r="J123" s="28">
        <f t="shared" si="30"/>
        <v>0</v>
      </c>
      <c r="K123" s="28">
        <f t="shared" si="30"/>
        <v>0</v>
      </c>
      <c r="L123" s="28">
        <f t="shared" si="30"/>
        <v>0</v>
      </c>
      <c r="M123" s="28">
        <f t="shared" si="30"/>
        <v>0</v>
      </c>
      <c r="N123" s="28">
        <f t="shared" si="30"/>
        <v>0</v>
      </c>
      <c r="O123" s="28">
        <f t="shared" si="17"/>
        <v>0</v>
      </c>
    </row>
    <row r="124" spans="1:15" ht="30" x14ac:dyDescent="0.25">
      <c r="A124" s="37">
        <v>8501</v>
      </c>
      <c r="B124" s="42" t="s">
        <v>661</v>
      </c>
      <c r="C124" s="31">
        <v>0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1">
        <v>0</v>
      </c>
      <c r="N124" s="31">
        <v>0</v>
      </c>
      <c r="O124" s="32">
        <f t="shared" si="17"/>
        <v>0</v>
      </c>
    </row>
    <row r="125" spans="1:15" x14ac:dyDescent="0.25">
      <c r="A125" s="37">
        <v>8502</v>
      </c>
      <c r="B125" s="42" t="s">
        <v>662</v>
      </c>
      <c r="C125" s="31">
        <v>0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1">
        <v>0</v>
      </c>
      <c r="N125" s="31">
        <v>0</v>
      </c>
      <c r="O125" s="32">
        <f t="shared" si="17"/>
        <v>0</v>
      </c>
    </row>
    <row r="126" spans="1:15" ht="30" customHeight="1" x14ac:dyDescent="0.25">
      <c r="A126" s="23">
        <v>9000</v>
      </c>
      <c r="B126" s="41" t="s">
        <v>663</v>
      </c>
      <c r="C126" s="25">
        <f>C127+C130+C131+C134+C135+C137+C138</f>
        <v>0</v>
      </c>
      <c r="D126" s="25">
        <f t="shared" ref="D126:N126" si="31">D127+D130+D131+D134+D135+D137+D138</f>
        <v>0</v>
      </c>
      <c r="E126" s="25">
        <f t="shared" si="31"/>
        <v>0</v>
      </c>
      <c r="F126" s="25">
        <f t="shared" si="31"/>
        <v>0</v>
      </c>
      <c r="G126" s="25">
        <f t="shared" si="31"/>
        <v>0</v>
      </c>
      <c r="H126" s="25">
        <f t="shared" si="31"/>
        <v>0</v>
      </c>
      <c r="I126" s="25">
        <f t="shared" si="31"/>
        <v>0</v>
      </c>
      <c r="J126" s="25">
        <f t="shared" si="31"/>
        <v>0</v>
      </c>
      <c r="K126" s="25">
        <f t="shared" si="31"/>
        <v>0</v>
      </c>
      <c r="L126" s="25">
        <f t="shared" si="31"/>
        <v>0</v>
      </c>
      <c r="M126" s="25">
        <f t="shared" si="31"/>
        <v>0</v>
      </c>
      <c r="N126" s="25">
        <f t="shared" si="31"/>
        <v>0</v>
      </c>
      <c r="O126" s="25">
        <f t="shared" si="17"/>
        <v>0</v>
      </c>
    </row>
    <row r="127" spans="1:15" ht="15" customHeight="1" x14ac:dyDescent="0.25">
      <c r="A127" s="26">
        <v>9100</v>
      </c>
      <c r="B127" s="40" t="s">
        <v>664</v>
      </c>
      <c r="C127" s="28">
        <f>SUM(C128:C129)</f>
        <v>0</v>
      </c>
      <c r="D127" s="28">
        <f t="shared" ref="D127:N127" si="32">SUM(D128:D129)</f>
        <v>0</v>
      </c>
      <c r="E127" s="28">
        <f t="shared" si="32"/>
        <v>0</v>
      </c>
      <c r="F127" s="28">
        <f t="shared" si="32"/>
        <v>0</v>
      </c>
      <c r="G127" s="28">
        <f t="shared" si="32"/>
        <v>0</v>
      </c>
      <c r="H127" s="28">
        <f t="shared" si="32"/>
        <v>0</v>
      </c>
      <c r="I127" s="28">
        <f t="shared" si="32"/>
        <v>0</v>
      </c>
      <c r="J127" s="28">
        <f t="shared" si="32"/>
        <v>0</v>
      </c>
      <c r="K127" s="28">
        <f t="shared" si="32"/>
        <v>0</v>
      </c>
      <c r="L127" s="28">
        <f t="shared" si="32"/>
        <v>0</v>
      </c>
      <c r="M127" s="28">
        <f t="shared" si="32"/>
        <v>0</v>
      </c>
      <c r="N127" s="28">
        <f t="shared" si="32"/>
        <v>0</v>
      </c>
      <c r="O127" s="28">
        <f t="shared" si="17"/>
        <v>0</v>
      </c>
    </row>
    <row r="128" spans="1:15" x14ac:dyDescent="0.25">
      <c r="A128" s="37">
        <v>9101</v>
      </c>
      <c r="B128" s="38" t="s">
        <v>665</v>
      </c>
      <c r="C128" s="31">
        <v>0</v>
      </c>
      <c r="D128" s="31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1">
        <v>0</v>
      </c>
      <c r="N128" s="31">
        <v>0</v>
      </c>
      <c r="O128" s="32">
        <f t="shared" si="17"/>
        <v>0</v>
      </c>
    </row>
    <row r="129" spans="1:15" x14ac:dyDescent="0.25">
      <c r="A129" s="37">
        <v>9101</v>
      </c>
      <c r="B129" s="38" t="s">
        <v>666</v>
      </c>
      <c r="C129" s="31">
        <v>0</v>
      </c>
      <c r="D129" s="31">
        <v>0</v>
      </c>
      <c r="E129" s="31">
        <v>0</v>
      </c>
      <c r="F129" s="31">
        <v>0</v>
      </c>
      <c r="G129" s="31">
        <v>0</v>
      </c>
      <c r="H129" s="31">
        <v>0</v>
      </c>
      <c r="I129" s="31">
        <v>0</v>
      </c>
      <c r="J129" s="31">
        <v>0</v>
      </c>
      <c r="K129" s="31">
        <v>0</v>
      </c>
      <c r="L129" s="31">
        <v>0</v>
      </c>
      <c r="M129" s="31">
        <v>0</v>
      </c>
      <c r="N129" s="31">
        <v>0</v>
      </c>
      <c r="O129" s="32">
        <f t="shared" si="17"/>
        <v>0</v>
      </c>
    </row>
    <row r="130" spans="1:15" ht="15" customHeight="1" x14ac:dyDescent="0.25">
      <c r="A130" s="26">
        <v>9200</v>
      </c>
      <c r="B130" s="40" t="s">
        <v>667</v>
      </c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>
        <f t="shared" si="17"/>
        <v>0</v>
      </c>
    </row>
    <row r="131" spans="1:15" ht="15" customHeight="1" x14ac:dyDescent="0.25">
      <c r="A131" s="26">
        <v>9300</v>
      </c>
      <c r="B131" s="40" t="s">
        <v>668</v>
      </c>
      <c r="C131" s="28">
        <f>SUM(C132:C133)</f>
        <v>0</v>
      </c>
      <c r="D131" s="28">
        <f t="shared" ref="D131:N131" si="33">SUM(D132:D133)</f>
        <v>0</v>
      </c>
      <c r="E131" s="28">
        <f t="shared" si="33"/>
        <v>0</v>
      </c>
      <c r="F131" s="28">
        <f t="shared" si="33"/>
        <v>0</v>
      </c>
      <c r="G131" s="28">
        <f t="shared" si="33"/>
        <v>0</v>
      </c>
      <c r="H131" s="28">
        <f t="shared" si="33"/>
        <v>0</v>
      </c>
      <c r="I131" s="28">
        <f t="shared" si="33"/>
        <v>0</v>
      </c>
      <c r="J131" s="28">
        <f t="shared" si="33"/>
        <v>0</v>
      </c>
      <c r="K131" s="28">
        <f t="shared" si="33"/>
        <v>0</v>
      </c>
      <c r="L131" s="28">
        <f t="shared" si="33"/>
        <v>0</v>
      </c>
      <c r="M131" s="28">
        <f t="shared" si="33"/>
        <v>0</v>
      </c>
      <c r="N131" s="28">
        <f t="shared" si="33"/>
        <v>0</v>
      </c>
      <c r="O131" s="28">
        <f t="shared" si="17"/>
        <v>0</v>
      </c>
    </row>
    <row r="132" spans="1:15" x14ac:dyDescent="0.25">
      <c r="A132" s="37">
        <v>9301</v>
      </c>
      <c r="B132" s="38" t="s">
        <v>669</v>
      </c>
      <c r="C132" s="31">
        <v>0</v>
      </c>
      <c r="D132" s="31">
        <v>0</v>
      </c>
      <c r="E132" s="31">
        <v>0</v>
      </c>
      <c r="F132" s="31">
        <v>0</v>
      </c>
      <c r="G132" s="31">
        <v>0</v>
      </c>
      <c r="H132" s="31">
        <v>0</v>
      </c>
      <c r="I132" s="31">
        <v>0</v>
      </c>
      <c r="J132" s="31">
        <v>0</v>
      </c>
      <c r="K132" s="31">
        <v>0</v>
      </c>
      <c r="L132" s="31">
        <v>0</v>
      </c>
      <c r="M132" s="31">
        <v>0</v>
      </c>
      <c r="N132" s="31">
        <v>0</v>
      </c>
      <c r="O132" s="32">
        <f t="shared" ref="O132:O145" si="34">SUM(C132:N132)</f>
        <v>0</v>
      </c>
    </row>
    <row r="133" spans="1:15" x14ac:dyDescent="0.25">
      <c r="A133" s="37">
        <v>9301</v>
      </c>
      <c r="B133" s="38" t="s">
        <v>670</v>
      </c>
      <c r="C133" s="31">
        <v>0</v>
      </c>
      <c r="D133" s="31">
        <v>0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1">
        <v>0</v>
      </c>
      <c r="N133" s="31">
        <v>0</v>
      </c>
      <c r="O133" s="32">
        <f t="shared" si="34"/>
        <v>0</v>
      </c>
    </row>
    <row r="134" spans="1:15" ht="15" customHeight="1" x14ac:dyDescent="0.25">
      <c r="A134" s="26">
        <v>9400</v>
      </c>
      <c r="B134" s="40" t="s">
        <v>671</v>
      </c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>
        <f t="shared" si="34"/>
        <v>0</v>
      </c>
    </row>
    <row r="135" spans="1:15" ht="15" customHeight="1" x14ac:dyDescent="0.25">
      <c r="A135" s="26">
        <v>9500</v>
      </c>
      <c r="B135" s="40" t="s">
        <v>672</v>
      </c>
      <c r="C135" s="28">
        <f>SUM(C136)</f>
        <v>0</v>
      </c>
      <c r="D135" s="28">
        <f t="shared" ref="D135:N135" si="35">SUM(D136)</f>
        <v>0</v>
      </c>
      <c r="E135" s="28">
        <f t="shared" si="35"/>
        <v>0</v>
      </c>
      <c r="F135" s="28">
        <f t="shared" si="35"/>
        <v>0</v>
      </c>
      <c r="G135" s="28">
        <f t="shared" si="35"/>
        <v>0</v>
      </c>
      <c r="H135" s="28">
        <f t="shared" si="35"/>
        <v>0</v>
      </c>
      <c r="I135" s="28">
        <f t="shared" si="35"/>
        <v>0</v>
      </c>
      <c r="J135" s="28">
        <f t="shared" si="35"/>
        <v>0</v>
      </c>
      <c r="K135" s="28">
        <f t="shared" si="35"/>
        <v>0</v>
      </c>
      <c r="L135" s="28">
        <f t="shared" si="35"/>
        <v>0</v>
      </c>
      <c r="M135" s="28">
        <f t="shared" si="35"/>
        <v>0</v>
      </c>
      <c r="N135" s="28">
        <f t="shared" si="35"/>
        <v>0</v>
      </c>
      <c r="O135" s="28">
        <f t="shared" si="34"/>
        <v>0</v>
      </c>
    </row>
    <row r="136" spans="1:15" x14ac:dyDescent="0.25">
      <c r="A136" s="37">
        <v>9501</v>
      </c>
      <c r="B136" s="38" t="s">
        <v>672</v>
      </c>
      <c r="C136" s="31">
        <v>0</v>
      </c>
      <c r="D136" s="31">
        <v>0</v>
      </c>
      <c r="E136" s="31">
        <v>0</v>
      </c>
      <c r="F136" s="31">
        <v>0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31">
        <v>0</v>
      </c>
      <c r="N136" s="31">
        <v>0</v>
      </c>
      <c r="O136" s="32">
        <f t="shared" si="34"/>
        <v>0</v>
      </c>
    </row>
    <row r="137" spans="1:15" ht="15" customHeight="1" x14ac:dyDescent="0.25">
      <c r="A137" s="26">
        <v>9600</v>
      </c>
      <c r="B137" s="40" t="s">
        <v>673</v>
      </c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>
        <f t="shared" si="34"/>
        <v>0</v>
      </c>
    </row>
    <row r="138" spans="1:15" ht="30" customHeight="1" x14ac:dyDescent="0.25">
      <c r="A138" s="26">
        <v>9700</v>
      </c>
      <c r="B138" s="40" t="s">
        <v>674</v>
      </c>
      <c r="C138" s="28">
        <f>SUM(C139)</f>
        <v>0</v>
      </c>
      <c r="D138" s="28">
        <f t="shared" ref="D138:N138" si="36">SUM(D139)</f>
        <v>0</v>
      </c>
      <c r="E138" s="28">
        <f t="shared" si="36"/>
        <v>0</v>
      </c>
      <c r="F138" s="28">
        <f t="shared" si="36"/>
        <v>0</v>
      </c>
      <c r="G138" s="28">
        <f t="shared" si="36"/>
        <v>0</v>
      </c>
      <c r="H138" s="28">
        <f t="shared" si="36"/>
        <v>0</v>
      </c>
      <c r="I138" s="28">
        <f t="shared" si="36"/>
        <v>0</v>
      </c>
      <c r="J138" s="28">
        <f t="shared" si="36"/>
        <v>0</v>
      </c>
      <c r="K138" s="28">
        <f t="shared" si="36"/>
        <v>0</v>
      </c>
      <c r="L138" s="28">
        <f t="shared" si="36"/>
        <v>0</v>
      </c>
      <c r="M138" s="28">
        <f t="shared" si="36"/>
        <v>0</v>
      </c>
      <c r="N138" s="28">
        <f t="shared" si="36"/>
        <v>0</v>
      </c>
      <c r="O138" s="28">
        <f t="shared" si="34"/>
        <v>0</v>
      </c>
    </row>
    <row r="139" spans="1:15" ht="30" x14ac:dyDescent="0.25">
      <c r="A139" s="37">
        <v>9701</v>
      </c>
      <c r="B139" s="38" t="s">
        <v>674</v>
      </c>
      <c r="C139" s="31">
        <v>0</v>
      </c>
      <c r="D139" s="31">
        <v>0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1">
        <v>0</v>
      </c>
      <c r="N139" s="31">
        <v>0</v>
      </c>
      <c r="O139" s="32">
        <f t="shared" si="34"/>
        <v>0</v>
      </c>
    </row>
    <row r="140" spans="1:15" ht="15" customHeight="1" x14ac:dyDescent="0.25">
      <c r="A140" s="44">
        <v>0</v>
      </c>
      <c r="B140" s="41" t="s">
        <v>472</v>
      </c>
      <c r="C140" s="25">
        <f>C141+C142+C143</f>
        <v>0</v>
      </c>
      <c r="D140" s="25">
        <f t="shared" ref="D140:N140" si="37">D141+D142+D143</f>
        <v>0</v>
      </c>
      <c r="E140" s="25">
        <f t="shared" si="37"/>
        <v>0</v>
      </c>
      <c r="F140" s="25">
        <f t="shared" si="37"/>
        <v>0</v>
      </c>
      <c r="G140" s="25">
        <f t="shared" si="37"/>
        <v>0</v>
      </c>
      <c r="H140" s="25">
        <f t="shared" si="37"/>
        <v>0</v>
      </c>
      <c r="I140" s="25">
        <f t="shared" si="37"/>
        <v>0</v>
      </c>
      <c r="J140" s="25">
        <f t="shared" si="37"/>
        <v>0</v>
      </c>
      <c r="K140" s="25">
        <f t="shared" si="37"/>
        <v>0</v>
      </c>
      <c r="L140" s="25">
        <f t="shared" si="37"/>
        <v>0</v>
      </c>
      <c r="M140" s="25">
        <f t="shared" si="37"/>
        <v>0</v>
      </c>
      <c r="N140" s="25">
        <f t="shared" si="37"/>
        <v>0</v>
      </c>
      <c r="O140" s="25">
        <f t="shared" si="34"/>
        <v>0</v>
      </c>
    </row>
    <row r="141" spans="1:15" ht="15" customHeight="1" x14ac:dyDescent="0.25">
      <c r="A141" s="45">
        <v>100</v>
      </c>
      <c r="B141" s="40" t="s">
        <v>675</v>
      </c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>
        <f t="shared" si="34"/>
        <v>0</v>
      </c>
    </row>
    <row r="142" spans="1:15" ht="15" customHeight="1" x14ac:dyDescent="0.25">
      <c r="A142" s="45">
        <v>200</v>
      </c>
      <c r="B142" s="40" t="s">
        <v>676</v>
      </c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>
        <f t="shared" si="34"/>
        <v>0</v>
      </c>
    </row>
    <row r="143" spans="1:15" ht="15" customHeight="1" x14ac:dyDescent="0.25">
      <c r="A143" s="45">
        <v>300</v>
      </c>
      <c r="B143" s="40" t="s">
        <v>677</v>
      </c>
      <c r="C143" s="28">
        <f>SUM(C144)</f>
        <v>0</v>
      </c>
      <c r="D143" s="28">
        <f t="shared" ref="D143:N143" si="38">SUM(D144)</f>
        <v>0</v>
      </c>
      <c r="E143" s="28">
        <f t="shared" si="38"/>
        <v>0</v>
      </c>
      <c r="F143" s="28">
        <f t="shared" si="38"/>
        <v>0</v>
      </c>
      <c r="G143" s="28">
        <f t="shared" si="38"/>
        <v>0</v>
      </c>
      <c r="H143" s="28">
        <f t="shared" si="38"/>
        <v>0</v>
      </c>
      <c r="I143" s="28">
        <f t="shared" si="38"/>
        <v>0</v>
      </c>
      <c r="J143" s="28">
        <f t="shared" si="38"/>
        <v>0</v>
      </c>
      <c r="K143" s="28">
        <f t="shared" si="38"/>
        <v>0</v>
      </c>
      <c r="L143" s="28">
        <f t="shared" si="38"/>
        <v>0</v>
      </c>
      <c r="M143" s="28">
        <f t="shared" si="38"/>
        <v>0</v>
      </c>
      <c r="N143" s="28">
        <f t="shared" si="38"/>
        <v>0</v>
      </c>
      <c r="O143" s="28">
        <f t="shared" si="34"/>
        <v>0</v>
      </c>
    </row>
    <row r="144" spans="1:15" x14ac:dyDescent="0.25">
      <c r="A144" s="46">
        <v>301</v>
      </c>
      <c r="B144" s="36" t="s">
        <v>677</v>
      </c>
      <c r="C144" s="31">
        <v>0</v>
      </c>
      <c r="D144" s="31">
        <v>0</v>
      </c>
      <c r="E144" s="31">
        <v>0</v>
      </c>
      <c r="F144" s="31">
        <v>0</v>
      </c>
      <c r="G144" s="31">
        <v>0</v>
      </c>
      <c r="H144" s="31">
        <v>0</v>
      </c>
      <c r="I144" s="31">
        <v>0</v>
      </c>
      <c r="J144" s="31">
        <v>0</v>
      </c>
      <c r="K144" s="31">
        <v>0</v>
      </c>
      <c r="L144" s="31">
        <v>0</v>
      </c>
      <c r="M144" s="31">
        <v>0</v>
      </c>
      <c r="N144" s="31">
        <v>0</v>
      </c>
      <c r="O144" s="32">
        <f t="shared" si="34"/>
        <v>0</v>
      </c>
    </row>
    <row r="145" spans="1:16" ht="15.75" x14ac:dyDescent="0.25">
      <c r="A145" s="319" t="s">
        <v>549</v>
      </c>
      <c r="B145" s="320"/>
      <c r="C145" s="47">
        <f>C2+C21+C27+C30+C60+C65+C79+C93+C126+C140</f>
        <v>11499254</v>
      </c>
      <c r="D145" s="47">
        <f t="shared" ref="D145:N145" si="39">D2+D21+D27+D30+D60+D65+D79+D93+D126+D140</f>
        <v>10773088</v>
      </c>
      <c r="E145" s="47">
        <f t="shared" si="39"/>
        <v>8750294</v>
      </c>
      <c r="F145" s="47">
        <f t="shared" si="39"/>
        <v>8000933</v>
      </c>
      <c r="G145" s="47">
        <f t="shared" si="39"/>
        <v>7997165</v>
      </c>
      <c r="H145" s="47">
        <f t="shared" si="39"/>
        <v>7915470</v>
      </c>
      <c r="I145" s="47">
        <f t="shared" si="39"/>
        <v>7896588</v>
      </c>
      <c r="J145" s="47">
        <f t="shared" si="39"/>
        <v>7907976</v>
      </c>
      <c r="K145" s="47">
        <f t="shared" si="39"/>
        <v>7847246</v>
      </c>
      <c r="L145" s="47">
        <f t="shared" si="39"/>
        <v>7842121</v>
      </c>
      <c r="M145" s="47">
        <f t="shared" si="39"/>
        <v>7838174</v>
      </c>
      <c r="N145" s="47">
        <f t="shared" si="39"/>
        <v>7778854</v>
      </c>
      <c r="O145" s="47">
        <f t="shared" si="34"/>
        <v>102047163</v>
      </c>
    </row>
    <row r="146" spans="1:16" ht="5.25" customHeight="1" x14ac:dyDescent="0.25"/>
    <row r="147" spans="1:16" x14ac:dyDescent="0.25"/>
    <row r="148" spans="1:16" x14ac:dyDescent="0.25"/>
    <row r="149" spans="1:16" s="48" customFormat="1" x14ac:dyDescent="0.25">
      <c r="B149" s="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s="48" customFormat="1" x14ac:dyDescent="0.25">
      <c r="B150" s="49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s="48" customFormat="1" x14ac:dyDescent="0.25">
      <c r="B151" s="49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</sheetData>
  <sheetProtection sheet="1" objects="1" scenarios="1"/>
  <mergeCells count="1">
    <mergeCell ref="A145:B145"/>
  </mergeCells>
  <conditionalFormatting sqref="C4">
    <cfRule type="containsBlanks" dxfId="422" priority="62">
      <formula>LEN(TRIM(C4))=0</formula>
    </cfRule>
  </conditionalFormatting>
  <conditionalFormatting sqref="D4:N4">
    <cfRule type="containsBlanks" dxfId="421" priority="53">
      <formula>LEN(TRIM(D4))=0</formula>
    </cfRule>
  </conditionalFormatting>
  <conditionalFormatting sqref="C6:C8">
    <cfRule type="containsBlanks" dxfId="420" priority="52">
      <formula>LEN(TRIM(C6))=0</formula>
    </cfRule>
  </conditionalFormatting>
  <conditionalFormatting sqref="D6:N8">
    <cfRule type="containsBlanks" dxfId="419" priority="51">
      <formula>LEN(TRIM(D6))=0</formula>
    </cfRule>
  </conditionalFormatting>
  <conditionalFormatting sqref="C14:C18">
    <cfRule type="containsBlanks" dxfId="418" priority="50">
      <formula>LEN(TRIM(C14))=0</formula>
    </cfRule>
  </conditionalFormatting>
  <conditionalFormatting sqref="D14:N18">
    <cfRule type="containsBlanks" dxfId="417" priority="49">
      <formula>LEN(TRIM(D14))=0</formula>
    </cfRule>
  </conditionalFormatting>
  <conditionalFormatting sqref="C20">
    <cfRule type="containsBlanks" dxfId="416" priority="48">
      <formula>LEN(TRIM(C20))=0</formula>
    </cfRule>
  </conditionalFormatting>
  <conditionalFormatting sqref="D20:N20">
    <cfRule type="containsBlanks" dxfId="415" priority="47">
      <formula>LEN(TRIM(D20))=0</formula>
    </cfRule>
  </conditionalFormatting>
  <conditionalFormatting sqref="C29">
    <cfRule type="containsBlanks" dxfId="414" priority="46">
      <formula>LEN(TRIM(C29))=0</formula>
    </cfRule>
  </conditionalFormatting>
  <conditionalFormatting sqref="D29:N29">
    <cfRule type="containsBlanks" dxfId="413" priority="45">
      <formula>LEN(TRIM(D29))=0</formula>
    </cfRule>
  </conditionalFormatting>
  <conditionalFormatting sqref="C32:C35">
    <cfRule type="containsBlanks" dxfId="412" priority="44">
      <formula>LEN(TRIM(C32))=0</formula>
    </cfRule>
  </conditionalFormatting>
  <conditionalFormatting sqref="D32:N35">
    <cfRule type="containsBlanks" dxfId="411" priority="43">
      <formula>LEN(TRIM(D32))=0</formula>
    </cfRule>
  </conditionalFormatting>
  <conditionalFormatting sqref="C38:C51">
    <cfRule type="containsBlanks" dxfId="410" priority="42">
      <formula>LEN(TRIM(C38))=0</formula>
    </cfRule>
  </conditionalFormatting>
  <conditionalFormatting sqref="D38:N51">
    <cfRule type="containsBlanks" dxfId="409" priority="41">
      <formula>LEN(TRIM(D38))=0</formula>
    </cfRule>
  </conditionalFormatting>
  <conditionalFormatting sqref="C53">
    <cfRule type="containsBlanks" dxfId="408" priority="40">
      <formula>LEN(TRIM(C53))=0</formula>
    </cfRule>
  </conditionalFormatting>
  <conditionalFormatting sqref="D53:N53">
    <cfRule type="containsBlanks" dxfId="407" priority="39">
      <formula>LEN(TRIM(D53))=0</formula>
    </cfRule>
  </conditionalFormatting>
  <conditionalFormatting sqref="C55:C59">
    <cfRule type="containsBlanks" dxfId="406" priority="38">
      <formula>LEN(TRIM(C55))=0</formula>
    </cfRule>
  </conditionalFormatting>
  <conditionalFormatting sqref="D55:N59">
    <cfRule type="containsBlanks" dxfId="405" priority="37">
      <formula>LEN(TRIM(D55))=0</formula>
    </cfRule>
  </conditionalFormatting>
  <conditionalFormatting sqref="C62:C63">
    <cfRule type="containsBlanks" dxfId="404" priority="36">
      <formula>LEN(TRIM(C62))=0</formula>
    </cfRule>
  </conditionalFormatting>
  <conditionalFormatting sqref="D62:N63">
    <cfRule type="containsBlanks" dxfId="403" priority="35">
      <formula>LEN(TRIM(D62))=0</formula>
    </cfRule>
  </conditionalFormatting>
  <conditionalFormatting sqref="C67:C69">
    <cfRule type="containsBlanks" dxfId="402" priority="34">
      <formula>LEN(TRIM(C67))=0</formula>
    </cfRule>
  </conditionalFormatting>
  <conditionalFormatting sqref="D67:N69">
    <cfRule type="containsBlanks" dxfId="401" priority="33">
      <formula>LEN(TRIM(D67))=0</formula>
    </cfRule>
  </conditionalFormatting>
  <conditionalFormatting sqref="C71:C72">
    <cfRule type="containsBlanks" dxfId="400" priority="32">
      <formula>LEN(TRIM(C71))=0</formula>
    </cfRule>
  </conditionalFormatting>
  <conditionalFormatting sqref="D71:N72">
    <cfRule type="containsBlanks" dxfId="399" priority="31">
      <formula>LEN(TRIM(D71))=0</formula>
    </cfRule>
  </conditionalFormatting>
  <conditionalFormatting sqref="C74:C78">
    <cfRule type="containsBlanks" dxfId="398" priority="30">
      <formula>LEN(TRIM(C74))=0</formula>
    </cfRule>
  </conditionalFormatting>
  <conditionalFormatting sqref="D74:N78">
    <cfRule type="containsBlanks" dxfId="397" priority="29">
      <formula>LEN(TRIM(D74))=0</formula>
    </cfRule>
  </conditionalFormatting>
  <conditionalFormatting sqref="C81">
    <cfRule type="containsBlanks" dxfId="396" priority="28">
      <formula>LEN(TRIM(C81))=0</formula>
    </cfRule>
  </conditionalFormatting>
  <conditionalFormatting sqref="D81:N81">
    <cfRule type="containsBlanks" dxfId="395" priority="27">
      <formula>LEN(TRIM(D81))=0</formula>
    </cfRule>
  </conditionalFormatting>
  <conditionalFormatting sqref="C84">
    <cfRule type="containsBlanks" dxfId="394" priority="26">
      <formula>LEN(TRIM(C84))=0</formula>
    </cfRule>
  </conditionalFormatting>
  <conditionalFormatting sqref="D84:N84">
    <cfRule type="containsBlanks" dxfId="393" priority="25">
      <formula>LEN(TRIM(D84))=0</formula>
    </cfRule>
  </conditionalFormatting>
  <conditionalFormatting sqref="C89">
    <cfRule type="containsBlanks" dxfId="392" priority="24">
      <formula>LEN(TRIM(C89))=0</formula>
    </cfRule>
  </conditionalFormatting>
  <conditionalFormatting sqref="D89:N89">
    <cfRule type="containsBlanks" dxfId="391" priority="23">
      <formula>LEN(TRIM(D89))=0</formula>
    </cfRule>
  </conditionalFormatting>
  <conditionalFormatting sqref="C92">
    <cfRule type="containsBlanks" dxfId="390" priority="22">
      <formula>LEN(TRIM(C92))=0</formula>
    </cfRule>
  </conditionalFormatting>
  <conditionalFormatting sqref="D92:N92">
    <cfRule type="containsBlanks" dxfId="389" priority="21">
      <formula>LEN(TRIM(D92))=0</formula>
    </cfRule>
  </conditionalFormatting>
  <conditionalFormatting sqref="C95:C106">
    <cfRule type="containsBlanks" dxfId="388" priority="20">
      <formula>LEN(TRIM(C95))=0</formula>
    </cfRule>
  </conditionalFormatting>
  <conditionalFormatting sqref="D95:N106">
    <cfRule type="containsBlanks" dxfId="387" priority="19">
      <formula>LEN(TRIM(D95))=0</formula>
    </cfRule>
  </conditionalFormatting>
  <conditionalFormatting sqref="C108:C109">
    <cfRule type="containsBlanks" dxfId="386" priority="18">
      <formula>LEN(TRIM(C108))=0</formula>
    </cfRule>
  </conditionalFormatting>
  <conditionalFormatting sqref="D108:N109">
    <cfRule type="containsBlanks" dxfId="385" priority="17">
      <formula>LEN(TRIM(D108))=0</formula>
    </cfRule>
  </conditionalFormatting>
  <conditionalFormatting sqref="C111:C116">
    <cfRule type="containsBlanks" dxfId="384" priority="16">
      <formula>LEN(TRIM(C111))=0</formula>
    </cfRule>
  </conditionalFormatting>
  <conditionalFormatting sqref="D111:N116">
    <cfRule type="containsBlanks" dxfId="383" priority="15">
      <formula>LEN(TRIM(D111))=0</formula>
    </cfRule>
  </conditionalFormatting>
  <conditionalFormatting sqref="C118:C122">
    <cfRule type="containsBlanks" dxfId="382" priority="14">
      <formula>LEN(TRIM(C118))=0</formula>
    </cfRule>
  </conditionalFormatting>
  <conditionalFormatting sqref="D118:N122">
    <cfRule type="containsBlanks" dxfId="381" priority="13">
      <formula>LEN(TRIM(D118))=0</formula>
    </cfRule>
  </conditionalFormatting>
  <conditionalFormatting sqref="C124:C125">
    <cfRule type="containsBlanks" dxfId="380" priority="12">
      <formula>LEN(TRIM(C124))=0</formula>
    </cfRule>
  </conditionalFormatting>
  <conditionalFormatting sqref="D124:N125">
    <cfRule type="containsBlanks" dxfId="379" priority="11">
      <formula>LEN(TRIM(D124))=0</formula>
    </cfRule>
  </conditionalFormatting>
  <conditionalFormatting sqref="C128:C129">
    <cfRule type="containsBlanks" dxfId="378" priority="10">
      <formula>LEN(TRIM(C128))=0</formula>
    </cfRule>
  </conditionalFormatting>
  <conditionalFormatting sqref="D128:N129">
    <cfRule type="containsBlanks" dxfId="377" priority="9">
      <formula>LEN(TRIM(D128))=0</formula>
    </cfRule>
  </conditionalFormatting>
  <conditionalFormatting sqref="C132:C133">
    <cfRule type="containsBlanks" dxfId="376" priority="8">
      <formula>LEN(TRIM(C132))=0</formula>
    </cfRule>
  </conditionalFormatting>
  <conditionalFormatting sqref="D132:N133">
    <cfRule type="containsBlanks" dxfId="375" priority="7">
      <formula>LEN(TRIM(D132))=0</formula>
    </cfRule>
  </conditionalFormatting>
  <conditionalFormatting sqref="C136">
    <cfRule type="containsBlanks" dxfId="374" priority="6">
      <formula>LEN(TRIM(C136))=0</formula>
    </cfRule>
  </conditionalFormatting>
  <conditionalFormatting sqref="D136:N136">
    <cfRule type="containsBlanks" dxfId="373" priority="5">
      <formula>LEN(TRIM(D136))=0</formula>
    </cfRule>
  </conditionalFormatting>
  <conditionalFormatting sqref="C139">
    <cfRule type="containsBlanks" dxfId="372" priority="4">
      <formula>LEN(TRIM(C139))=0</formula>
    </cfRule>
  </conditionalFormatting>
  <conditionalFormatting sqref="D139:N139">
    <cfRule type="containsBlanks" dxfId="371" priority="3">
      <formula>LEN(TRIM(D139))=0</formula>
    </cfRule>
  </conditionalFormatting>
  <conditionalFormatting sqref="C144">
    <cfRule type="containsBlanks" dxfId="370" priority="2">
      <formula>LEN(TRIM(C144))=0</formula>
    </cfRule>
  </conditionalFormatting>
  <conditionalFormatting sqref="D144:N144">
    <cfRule type="containsBlanks" dxfId="369" priority="1">
      <formula>LEN(TRIM(D144))=0</formula>
    </cfRule>
  </conditionalFormatting>
  <dataValidations count="1">
    <dataValidation type="whole" operator="greaterThanOrEqual" allowBlank="1" showInputMessage="1" showErrorMessage="1" errorTitle="Valor de la celda" error="La celda sólo permite importes positivos y sin centavos." sqref="C4:N4 C6:N8 C14:N18 C20:N20 C29:N29 C32:N35 C38:N51 C53:N53 C55:N59 C62:N63 C67:N69 C71:N72 C74:N78 C81:N81 C84:N84 C89:N89 C92:N92 C95:N106 C108:N109 C111:N116 C118:N122 C124:N125 C128:N129 C132:N133 C136:N136 C139:N139 C144:N144" xr:uid="{00000000-0002-0000-0200-000000000000}">
      <formula1>0</formula1>
    </dataValidation>
  </dataValidations>
  <printOptions horizontalCentered="1"/>
  <pageMargins left="0.70866141732283472" right="0.70866141732283472" top="1.0236220472440944" bottom="0.74803149606299213" header="0.51181102362204722" footer="0.31496062992125984"/>
  <pageSetup paperSize="5" scale="30" orientation="portrait" horizontalDpi="4294967295" verticalDpi="4294967295" r:id="rId1"/>
  <headerFooter>
    <oddHeader>&amp;C&amp;"-,Negrita"&amp;14ESTIMACIÓN DE INGRESOS BASE MENSUALCLASIFICACIÓN POR RUBRO DE INGRESOSEnte público de &amp;FEjercicio fiscal 2020</oddHeader>
    <oddFooter>&amp;RPágina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088"/>
  <sheetViews>
    <sheetView showGridLines="0" tabSelected="1" zoomScale="80" zoomScaleNormal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1" sqref="D1"/>
    </sheetView>
  </sheetViews>
  <sheetFormatPr baseColWidth="10" defaultColWidth="0" defaultRowHeight="15" x14ac:dyDescent="0.25"/>
  <cols>
    <col min="1" max="1" width="5" style="56" bestFit="1" customWidth="1"/>
    <col min="2" max="2" width="67.140625" style="56" customWidth="1"/>
    <col min="3" max="3" width="3" style="157" bestFit="1" customWidth="1"/>
    <col min="4" max="16" width="17.42578125" customWidth="1"/>
    <col min="17" max="17" width="11.42578125" customWidth="1"/>
    <col min="18" max="16384" width="11.42578125" hidden="1"/>
  </cols>
  <sheetData>
    <row r="1" spans="1:16" ht="15" customHeight="1" x14ac:dyDescent="0.25">
      <c r="A1" s="20" t="s">
        <v>716</v>
      </c>
      <c r="B1" s="93" t="s">
        <v>30</v>
      </c>
      <c r="C1" s="93"/>
      <c r="D1" s="21" t="s">
        <v>560</v>
      </c>
      <c r="E1" s="21" t="s">
        <v>561</v>
      </c>
      <c r="F1" s="21" t="s">
        <v>562</v>
      </c>
      <c r="G1" s="21" t="s">
        <v>563</v>
      </c>
      <c r="H1" s="21" t="s">
        <v>564</v>
      </c>
      <c r="I1" s="21" t="s">
        <v>565</v>
      </c>
      <c r="J1" s="21" t="s">
        <v>566</v>
      </c>
      <c r="K1" s="21" t="s">
        <v>567</v>
      </c>
      <c r="L1" s="21" t="s">
        <v>568</v>
      </c>
      <c r="M1" s="21" t="s">
        <v>569</v>
      </c>
      <c r="N1" s="21" t="s">
        <v>570</v>
      </c>
      <c r="O1" s="21" t="s">
        <v>571</v>
      </c>
      <c r="P1" s="22" t="s">
        <v>572</v>
      </c>
    </row>
    <row r="2" spans="1:16" x14ac:dyDescent="0.25">
      <c r="A2" s="50">
        <v>1000</v>
      </c>
      <c r="B2" s="331" t="s">
        <v>44</v>
      </c>
      <c r="C2" s="332"/>
      <c r="D2" s="95">
        <f t="shared" ref="D2:P2" si="0">D3+D19+D39+D75+D96+D130+D137</f>
        <v>1760222</v>
      </c>
      <c r="E2" s="79">
        <f t="shared" si="0"/>
        <v>1760222</v>
      </c>
      <c r="F2" s="79">
        <f t="shared" si="0"/>
        <v>1760222</v>
      </c>
      <c r="G2" s="79">
        <f t="shared" si="0"/>
        <v>1760222</v>
      </c>
      <c r="H2" s="79">
        <f t="shared" si="0"/>
        <v>1760222</v>
      </c>
      <c r="I2" s="79">
        <f t="shared" si="0"/>
        <v>1760222</v>
      </c>
      <c r="J2" s="79">
        <f t="shared" si="0"/>
        <v>1760222</v>
      </c>
      <c r="K2" s="79">
        <f t="shared" si="0"/>
        <v>1760222</v>
      </c>
      <c r="L2" s="79">
        <f t="shared" si="0"/>
        <v>1760222</v>
      </c>
      <c r="M2" s="79">
        <f t="shared" si="0"/>
        <v>4799831</v>
      </c>
      <c r="N2" s="79">
        <f t="shared" si="0"/>
        <v>1760222</v>
      </c>
      <c r="O2" s="79">
        <f t="shared" si="0"/>
        <v>1760222</v>
      </c>
      <c r="P2" s="79">
        <f t="shared" si="0"/>
        <v>24162273</v>
      </c>
    </row>
    <row r="3" spans="1:16" x14ac:dyDescent="0.25">
      <c r="A3" s="96">
        <v>1100</v>
      </c>
      <c r="B3" s="337" t="s">
        <v>45</v>
      </c>
      <c r="C3" s="338"/>
      <c r="D3" s="98">
        <f>SUM(D4:D18)</f>
        <v>1111847</v>
      </c>
      <c r="E3" s="98">
        <f t="shared" ref="E3:O3" si="1">SUM(E4:E18)</f>
        <v>1111847</v>
      </c>
      <c r="F3" s="98">
        <f t="shared" si="1"/>
        <v>1111847</v>
      </c>
      <c r="G3" s="98">
        <f t="shared" si="1"/>
        <v>1111847</v>
      </c>
      <c r="H3" s="98">
        <f t="shared" si="1"/>
        <v>1111847</v>
      </c>
      <c r="I3" s="98">
        <f t="shared" si="1"/>
        <v>1111847</v>
      </c>
      <c r="J3" s="98">
        <f t="shared" si="1"/>
        <v>1111847</v>
      </c>
      <c r="K3" s="98">
        <f t="shared" si="1"/>
        <v>1111847</v>
      </c>
      <c r="L3" s="98">
        <f t="shared" si="1"/>
        <v>1111847</v>
      </c>
      <c r="M3" s="98">
        <f t="shared" si="1"/>
        <v>1111847</v>
      </c>
      <c r="N3" s="98">
        <f t="shared" si="1"/>
        <v>1111847</v>
      </c>
      <c r="O3" s="98">
        <f t="shared" si="1"/>
        <v>1111847</v>
      </c>
      <c r="P3" s="98">
        <f>SUM(P4:P18)</f>
        <v>13342164</v>
      </c>
    </row>
    <row r="4" spans="1:16" x14ac:dyDescent="0.25">
      <c r="A4" s="327">
        <v>111</v>
      </c>
      <c r="B4" s="329" t="s">
        <v>46</v>
      </c>
      <c r="C4" s="156">
        <v>11</v>
      </c>
      <c r="D4" s="82">
        <f>(SUMIF(Plantilla!$E$3:$E$4,C4,Plantilla!$H$3:$H$4))/12</f>
        <v>0</v>
      </c>
      <c r="E4" s="82">
        <f>D4</f>
        <v>0</v>
      </c>
      <c r="F4" s="82">
        <f t="shared" ref="F4:O4" si="2">E4</f>
        <v>0</v>
      </c>
      <c r="G4" s="82">
        <f t="shared" si="2"/>
        <v>0</v>
      </c>
      <c r="H4" s="82">
        <f t="shared" si="2"/>
        <v>0</v>
      </c>
      <c r="I4" s="82">
        <f t="shared" si="2"/>
        <v>0</v>
      </c>
      <c r="J4" s="82">
        <f t="shared" si="2"/>
        <v>0</v>
      </c>
      <c r="K4" s="82">
        <f t="shared" si="2"/>
        <v>0</v>
      </c>
      <c r="L4" s="82">
        <f t="shared" si="2"/>
        <v>0</v>
      </c>
      <c r="M4" s="82">
        <f t="shared" si="2"/>
        <v>0</v>
      </c>
      <c r="N4" s="82">
        <f t="shared" si="2"/>
        <v>0</v>
      </c>
      <c r="O4" s="82">
        <f t="shared" si="2"/>
        <v>0</v>
      </c>
      <c r="P4" s="102">
        <f t="shared" ref="P4:P18" si="3">SUM(D4:O4)</f>
        <v>0</v>
      </c>
    </row>
    <row r="5" spans="1:16" x14ac:dyDescent="0.25">
      <c r="A5" s="328"/>
      <c r="B5" s="330"/>
      <c r="C5" s="156">
        <v>15</v>
      </c>
      <c r="D5" s="82">
        <f>(SUMIF(Plantilla!$E$3:$E$4,C5,Plantilla!$H$3:$H$4))/12</f>
        <v>141266</v>
      </c>
      <c r="E5" s="82">
        <f t="shared" ref="E5:O5" si="4">D5</f>
        <v>141266</v>
      </c>
      <c r="F5" s="82">
        <f t="shared" si="4"/>
        <v>141266</v>
      </c>
      <c r="G5" s="82">
        <f t="shared" si="4"/>
        <v>141266</v>
      </c>
      <c r="H5" s="82">
        <f t="shared" si="4"/>
        <v>141266</v>
      </c>
      <c r="I5" s="82">
        <f t="shared" si="4"/>
        <v>141266</v>
      </c>
      <c r="J5" s="82">
        <f t="shared" si="4"/>
        <v>141266</v>
      </c>
      <c r="K5" s="82">
        <f t="shared" si="4"/>
        <v>141266</v>
      </c>
      <c r="L5" s="82">
        <f t="shared" si="4"/>
        <v>141266</v>
      </c>
      <c r="M5" s="82">
        <f t="shared" si="4"/>
        <v>141266</v>
      </c>
      <c r="N5" s="82">
        <f t="shared" si="4"/>
        <v>141266</v>
      </c>
      <c r="O5" s="82">
        <f t="shared" si="4"/>
        <v>141266</v>
      </c>
      <c r="P5" s="102">
        <f t="shared" si="3"/>
        <v>1695192</v>
      </c>
    </row>
    <row r="6" spans="1:16" x14ac:dyDescent="0.25">
      <c r="A6" s="328"/>
      <c r="B6" s="330"/>
      <c r="C6" s="156">
        <v>16</v>
      </c>
      <c r="D6" s="82">
        <f>(SUMIF(Plantilla!$E$3:$E$4,C6,Plantilla!$H$3:$H$4))/12</f>
        <v>0</v>
      </c>
      <c r="E6" s="82">
        <f t="shared" ref="E6:O6" si="5">D6</f>
        <v>0</v>
      </c>
      <c r="F6" s="82">
        <f t="shared" si="5"/>
        <v>0</v>
      </c>
      <c r="G6" s="82">
        <f t="shared" si="5"/>
        <v>0</v>
      </c>
      <c r="H6" s="82">
        <f t="shared" si="5"/>
        <v>0</v>
      </c>
      <c r="I6" s="82">
        <f t="shared" si="5"/>
        <v>0</v>
      </c>
      <c r="J6" s="82">
        <f t="shared" si="5"/>
        <v>0</v>
      </c>
      <c r="K6" s="82">
        <f t="shared" si="5"/>
        <v>0</v>
      </c>
      <c r="L6" s="82">
        <f t="shared" si="5"/>
        <v>0</v>
      </c>
      <c r="M6" s="82">
        <f t="shared" si="5"/>
        <v>0</v>
      </c>
      <c r="N6" s="82">
        <f t="shared" si="5"/>
        <v>0</v>
      </c>
      <c r="O6" s="82">
        <f t="shared" si="5"/>
        <v>0</v>
      </c>
      <c r="P6" s="102">
        <f t="shared" si="3"/>
        <v>0</v>
      </c>
    </row>
    <row r="7" spans="1:16" x14ac:dyDescent="0.25">
      <c r="A7" s="333"/>
      <c r="B7" s="334"/>
      <c r="C7" s="156">
        <v>17</v>
      </c>
      <c r="D7" s="82">
        <f>(SUMIF(Plantilla!$E$3:$E$4,C7,Plantilla!$H$3:$H$4))/12</f>
        <v>0</v>
      </c>
      <c r="E7" s="82">
        <f t="shared" ref="E7:O7" si="6">D7</f>
        <v>0</v>
      </c>
      <c r="F7" s="82">
        <f t="shared" si="6"/>
        <v>0</v>
      </c>
      <c r="G7" s="82">
        <f t="shared" si="6"/>
        <v>0</v>
      </c>
      <c r="H7" s="82">
        <f t="shared" si="6"/>
        <v>0</v>
      </c>
      <c r="I7" s="82">
        <f t="shared" si="6"/>
        <v>0</v>
      </c>
      <c r="J7" s="82">
        <f t="shared" si="6"/>
        <v>0</v>
      </c>
      <c r="K7" s="82">
        <f t="shared" si="6"/>
        <v>0</v>
      </c>
      <c r="L7" s="82">
        <f t="shared" si="6"/>
        <v>0</v>
      </c>
      <c r="M7" s="82">
        <f t="shared" si="6"/>
        <v>0</v>
      </c>
      <c r="N7" s="82">
        <f t="shared" si="6"/>
        <v>0</v>
      </c>
      <c r="O7" s="82">
        <f t="shared" si="6"/>
        <v>0</v>
      </c>
      <c r="P7" s="102">
        <f t="shared" si="3"/>
        <v>0</v>
      </c>
    </row>
    <row r="8" spans="1:16" x14ac:dyDescent="0.25">
      <c r="A8" s="99">
        <v>112</v>
      </c>
      <c r="B8" s="100" t="s">
        <v>47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02">
        <f t="shared" si="3"/>
        <v>0</v>
      </c>
    </row>
    <row r="9" spans="1:16" x14ac:dyDescent="0.25">
      <c r="A9" s="327">
        <v>113</v>
      </c>
      <c r="B9" s="329" t="s">
        <v>48</v>
      </c>
      <c r="C9" s="156">
        <v>11</v>
      </c>
      <c r="D9" s="82">
        <f>(SUMIF(Plantilla!$E$5:$E$428,'COG-M'!C9,Plantilla!$H$5:$H$428))/12</f>
        <v>0</v>
      </c>
      <c r="E9" s="82">
        <f>D9</f>
        <v>0</v>
      </c>
      <c r="F9" s="82">
        <f t="shared" ref="F9:O9" si="7">E9</f>
        <v>0</v>
      </c>
      <c r="G9" s="82">
        <f t="shared" si="7"/>
        <v>0</v>
      </c>
      <c r="H9" s="82">
        <f t="shared" si="7"/>
        <v>0</v>
      </c>
      <c r="I9" s="82">
        <f t="shared" si="7"/>
        <v>0</v>
      </c>
      <c r="J9" s="82">
        <f t="shared" si="7"/>
        <v>0</v>
      </c>
      <c r="K9" s="82">
        <f t="shared" si="7"/>
        <v>0</v>
      </c>
      <c r="L9" s="82">
        <f t="shared" si="7"/>
        <v>0</v>
      </c>
      <c r="M9" s="82">
        <f t="shared" si="7"/>
        <v>0</v>
      </c>
      <c r="N9" s="82">
        <f t="shared" si="7"/>
        <v>0</v>
      </c>
      <c r="O9" s="82">
        <f t="shared" si="7"/>
        <v>0</v>
      </c>
      <c r="P9" s="102">
        <f t="shared" si="3"/>
        <v>0</v>
      </c>
    </row>
    <row r="10" spans="1:16" x14ac:dyDescent="0.25">
      <c r="A10" s="328"/>
      <c r="B10" s="330"/>
      <c r="C10" s="156">
        <v>14</v>
      </c>
      <c r="D10" s="82">
        <f>(SUMIF(Plantilla!$E$5:$E$428,'COG-M'!C10,Plantilla!$H$5:$H$428))/12</f>
        <v>0</v>
      </c>
      <c r="E10" s="82">
        <f t="shared" ref="E10:O10" si="8">D10</f>
        <v>0</v>
      </c>
      <c r="F10" s="82">
        <f t="shared" si="8"/>
        <v>0</v>
      </c>
      <c r="G10" s="82">
        <f t="shared" si="8"/>
        <v>0</v>
      </c>
      <c r="H10" s="82">
        <f t="shared" si="8"/>
        <v>0</v>
      </c>
      <c r="I10" s="82">
        <f t="shared" si="8"/>
        <v>0</v>
      </c>
      <c r="J10" s="82">
        <f t="shared" si="8"/>
        <v>0</v>
      </c>
      <c r="K10" s="82">
        <f t="shared" si="8"/>
        <v>0</v>
      </c>
      <c r="L10" s="82">
        <f t="shared" si="8"/>
        <v>0</v>
      </c>
      <c r="M10" s="82">
        <f t="shared" si="8"/>
        <v>0</v>
      </c>
      <c r="N10" s="82">
        <f t="shared" si="8"/>
        <v>0</v>
      </c>
      <c r="O10" s="82">
        <f t="shared" si="8"/>
        <v>0</v>
      </c>
      <c r="P10" s="102">
        <f t="shared" si="3"/>
        <v>0</v>
      </c>
    </row>
    <row r="11" spans="1:16" x14ac:dyDescent="0.25">
      <c r="A11" s="328"/>
      <c r="B11" s="330"/>
      <c r="C11" s="156">
        <v>15</v>
      </c>
      <c r="D11" s="82">
        <f>(SUMIF(Plantilla!$E$5:$E$428,'COG-M'!C11,Plantilla!$H$5:$H$428))/12</f>
        <v>634497</v>
      </c>
      <c r="E11" s="82">
        <f t="shared" ref="E11:O11" si="9">D11</f>
        <v>634497</v>
      </c>
      <c r="F11" s="82">
        <f t="shared" si="9"/>
        <v>634497</v>
      </c>
      <c r="G11" s="82">
        <f t="shared" si="9"/>
        <v>634497</v>
      </c>
      <c r="H11" s="82">
        <f t="shared" si="9"/>
        <v>634497</v>
      </c>
      <c r="I11" s="82">
        <f t="shared" si="9"/>
        <v>634497</v>
      </c>
      <c r="J11" s="82">
        <f t="shared" si="9"/>
        <v>634497</v>
      </c>
      <c r="K11" s="82">
        <f t="shared" si="9"/>
        <v>634497</v>
      </c>
      <c r="L11" s="82">
        <f t="shared" si="9"/>
        <v>634497</v>
      </c>
      <c r="M11" s="82">
        <f t="shared" si="9"/>
        <v>634497</v>
      </c>
      <c r="N11" s="82">
        <f t="shared" si="9"/>
        <v>634497</v>
      </c>
      <c r="O11" s="82">
        <f t="shared" si="9"/>
        <v>634497</v>
      </c>
      <c r="P11" s="102">
        <f t="shared" si="3"/>
        <v>7613964</v>
      </c>
    </row>
    <row r="12" spans="1:16" x14ac:dyDescent="0.25">
      <c r="A12" s="328"/>
      <c r="B12" s="330"/>
      <c r="C12" s="156">
        <v>16</v>
      </c>
      <c r="D12" s="82">
        <f>(SUMIF(Plantilla!$E$5:$E$428,'COG-M'!C12,Plantilla!$H$5:$H$428))/12</f>
        <v>0</v>
      </c>
      <c r="E12" s="82">
        <f t="shared" ref="E12:O12" si="10">D12</f>
        <v>0</v>
      </c>
      <c r="F12" s="82">
        <f t="shared" si="10"/>
        <v>0</v>
      </c>
      <c r="G12" s="82">
        <f t="shared" si="10"/>
        <v>0</v>
      </c>
      <c r="H12" s="82">
        <f t="shared" si="10"/>
        <v>0</v>
      </c>
      <c r="I12" s="82">
        <f t="shared" si="10"/>
        <v>0</v>
      </c>
      <c r="J12" s="82">
        <f t="shared" si="10"/>
        <v>0</v>
      </c>
      <c r="K12" s="82">
        <f t="shared" si="10"/>
        <v>0</v>
      </c>
      <c r="L12" s="82">
        <f t="shared" si="10"/>
        <v>0</v>
      </c>
      <c r="M12" s="82">
        <f t="shared" si="10"/>
        <v>0</v>
      </c>
      <c r="N12" s="82">
        <f t="shared" si="10"/>
        <v>0</v>
      </c>
      <c r="O12" s="82">
        <f t="shared" si="10"/>
        <v>0</v>
      </c>
      <c r="P12" s="102">
        <f t="shared" si="3"/>
        <v>0</v>
      </c>
    </row>
    <row r="13" spans="1:16" x14ac:dyDescent="0.25">
      <c r="A13" s="328"/>
      <c r="B13" s="330"/>
      <c r="C13" s="156">
        <v>17</v>
      </c>
      <c r="D13" s="82">
        <f>(SUMIF(Plantilla!$E$5:$E$428,'COG-M'!C13,Plantilla!$H$5:$H$428))/12</f>
        <v>0</v>
      </c>
      <c r="E13" s="82">
        <f t="shared" ref="E13:O13" si="11">D13</f>
        <v>0</v>
      </c>
      <c r="F13" s="82">
        <f t="shared" si="11"/>
        <v>0</v>
      </c>
      <c r="G13" s="82">
        <f t="shared" si="11"/>
        <v>0</v>
      </c>
      <c r="H13" s="82">
        <f t="shared" si="11"/>
        <v>0</v>
      </c>
      <c r="I13" s="82">
        <f t="shared" si="11"/>
        <v>0</v>
      </c>
      <c r="J13" s="82">
        <f t="shared" si="11"/>
        <v>0</v>
      </c>
      <c r="K13" s="82">
        <f t="shared" si="11"/>
        <v>0</v>
      </c>
      <c r="L13" s="82">
        <f t="shared" si="11"/>
        <v>0</v>
      </c>
      <c r="M13" s="82">
        <f t="shared" si="11"/>
        <v>0</v>
      </c>
      <c r="N13" s="82">
        <f t="shared" si="11"/>
        <v>0</v>
      </c>
      <c r="O13" s="82">
        <f t="shared" si="11"/>
        <v>0</v>
      </c>
      <c r="P13" s="102">
        <f t="shared" si="3"/>
        <v>0</v>
      </c>
    </row>
    <row r="14" spans="1:16" x14ac:dyDescent="0.25">
      <c r="A14" s="333"/>
      <c r="B14" s="334"/>
      <c r="C14" s="156">
        <v>25</v>
      </c>
      <c r="D14" s="82">
        <f>(SUMIF(Plantilla!$E$5:$E$428,'COG-M'!C14,Plantilla!$H$5:$H$428))/12</f>
        <v>336084</v>
      </c>
      <c r="E14" s="82">
        <f t="shared" ref="E14:O14" si="12">D14</f>
        <v>336084</v>
      </c>
      <c r="F14" s="82">
        <f t="shared" si="12"/>
        <v>336084</v>
      </c>
      <c r="G14" s="82">
        <f t="shared" si="12"/>
        <v>336084</v>
      </c>
      <c r="H14" s="82">
        <f t="shared" si="12"/>
        <v>336084</v>
      </c>
      <c r="I14" s="82">
        <f t="shared" si="12"/>
        <v>336084</v>
      </c>
      <c r="J14" s="82">
        <f t="shared" si="12"/>
        <v>336084</v>
      </c>
      <c r="K14" s="82">
        <f t="shared" si="12"/>
        <v>336084</v>
      </c>
      <c r="L14" s="82">
        <f t="shared" si="12"/>
        <v>336084</v>
      </c>
      <c r="M14" s="82">
        <f t="shared" si="12"/>
        <v>336084</v>
      </c>
      <c r="N14" s="82">
        <f t="shared" si="12"/>
        <v>336084</v>
      </c>
      <c r="O14" s="82">
        <f t="shared" si="12"/>
        <v>336084</v>
      </c>
      <c r="P14" s="102">
        <f t="shared" si="3"/>
        <v>4033008</v>
      </c>
    </row>
    <row r="15" spans="1:16" x14ac:dyDescent="0.25">
      <c r="A15" s="327">
        <v>114</v>
      </c>
      <c r="B15" s="329" t="s">
        <v>49</v>
      </c>
      <c r="C15" s="156">
        <v>11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102">
        <f t="shared" si="3"/>
        <v>0</v>
      </c>
    </row>
    <row r="16" spans="1:16" x14ac:dyDescent="0.25">
      <c r="A16" s="328"/>
      <c r="B16" s="330"/>
      <c r="C16" s="156">
        <v>15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102">
        <f t="shared" si="3"/>
        <v>0</v>
      </c>
    </row>
    <row r="17" spans="1:16" x14ac:dyDescent="0.25">
      <c r="A17" s="328"/>
      <c r="B17" s="330"/>
      <c r="C17" s="156">
        <v>16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102">
        <f t="shared" si="3"/>
        <v>0</v>
      </c>
    </row>
    <row r="18" spans="1:16" x14ac:dyDescent="0.25">
      <c r="A18" s="333"/>
      <c r="B18" s="334"/>
      <c r="C18" s="156">
        <v>17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102">
        <f t="shared" si="3"/>
        <v>0</v>
      </c>
    </row>
    <row r="19" spans="1:16" x14ac:dyDescent="0.25">
      <c r="A19" s="96">
        <v>1200</v>
      </c>
      <c r="B19" s="337" t="s">
        <v>50</v>
      </c>
      <c r="C19" s="338"/>
      <c r="D19" s="98">
        <f>SUM(D20:D38)</f>
        <v>648375</v>
      </c>
      <c r="E19" s="98">
        <f t="shared" ref="E19:O19" si="13">SUM(E20:E38)</f>
        <v>648375</v>
      </c>
      <c r="F19" s="98">
        <f t="shared" si="13"/>
        <v>648375</v>
      </c>
      <c r="G19" s="98">
        <f t="shared" si="13"/>
        <v>648375</v>
      </c>
      <c r="H19" s="98">
        <f t="shared" si="13"/>
        <v>648375</v>
      </c>
      <c r="I19" s="98">
        <f t="shared" si="13"/>
        <v>648375</v>
      </c>
      <c r="J19" s="98">
        <f t="shared" si="13"/>
        <v>648375</v>
      </c>
      <c r="K19" s="98">
        <f t="shared" si="13"/>
        <v>648375</v>
      </c>
      <c r="L19" s="98">
        <f t="shared" si="13"/>
        <v>648375</v>
      </c>
      <c r="M19" s="98">
        <f t="shared" si="13"/>
        <v>648375</v>
      </c>
      <c r="N19" s="98">
        <f t="shared" si="13"/>
        <v>648375</v>
      </c>
      <c r="O19" s="98">
        <f t="shared" si="13"/>
        <v>648375</v>
      </c>
      <c r="P19" s="60">
        <f>SUM(P20:P38)</f>
        <v>7780500</v>
      </c>
    </row>
    <row r="20" spans="1:16" x14ac:dyDescent="0.25">
      <c r="A20" s="327">
        <v>121</v>
      </c>
      <c r="B20" s="329" t="s">
        <v>51</v>
      </c>
      <c r="C20" s="156">
        <v>11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102">
        <f>SUM(D20:O20)</f>
        <v>0</v>
      </c>
    </row>
    <row r="21" spans="1:16" x14ac:dyDescent="0.25">
      <c r="A21" s="328"/>
      <c r="B21" s="330"/>
      <c r="C21" s="156">
        <v>14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102">
        <f t="shared" ref="P21:P37" si="14">SUM(D21:O21)</f>
        <v>0</v>
      </c>
    </row>
    <row r="22" spans="1:16" x14ac:dyDescent="0.25">
      <c r="A22" s="328"/>
      <c r="B22" s="330"/>
      <c r="C22" s="156">
        <v>15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102">
        <f t="shared" si="14"/>
        <v>0</v>
      </c>
    </row>
    <row r="23" spans="1:16" x14ac:dyDescent="0.25">
      <c r="A23" s="328"/>
      <c r="B23" s="330"/>
      <c r="C23" s="156">
        <v>16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102">
        <f t="shared" si="14"/>
        <v>0</v>
      </c>
    </row>
    <row r="24" spans="1:16" x14ac:dyDescent="0.25">
      <c r="A24" s="333"/>
      <c r="B24" s="334"/>
      <c r="C24" s="156">
        <v>17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102">
        <f t="shared" si="14"/>
        <v>0</v>
      </c>
    </row>
    <row r="25" spans="1:16" x14ac:dyDescent="0.25">
      <c r="A25" s="327">
        <v>122</v>
      </c>
      <c r="B25" s="329" t="s">
        <v>52</v>
      </c>
      <c r="C25" s="156">
        <v>11</v>
      </c>
      <c r="D25" s="31">
        <v>648375</v>
      </c>
      <c r="E25" s="31">
        <v>648375</v>
      </c>
      <c r="F25" s="31">
        <v>648375</v>
      </c>
      <c r="G25" s="31">
        <v>648375</v>
      </c>
      <c r="H25" s="31">
        <v>648375</v>
      </c>
      <c r="I25" s="31">
        <v>648375</v>
      </c>
      <c r="J25" s="31">
        <v>648375</v>
      </c>
      <c r="K25" s="31">
        <v>648375</v>
      </c>
      <c r="L25" s="31">
        <v>648375</v>
      </c>
      <c r="M25" s="31">
        <v>648375</v>
      </c>
      <c r="N25" s="31">
        <v>648375</v>
      </c>
      <c r="O25" s="31">
        <v>648375</v>
      </c>
      <c r="P25" s="102">
        <f t="shared" si="14"/>
        <v>7780500</v>
      </c>
    </row>
    <row r="26" spans="1:16" x14ac:dyDescent="0.25">
      <c r="A26" s="328"/>
      <c r="B26" s="330"/>
      <c r="C26" s="156">
        <v>14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102">
        <f t="shared" si="14"/>
        <v>0</v>
      </c>
    </row>
    <row r="27" spans="1:16" x14ac:dyDescent="0.25">
      <c r="A27" s="328"/>
      <c r="B27" s="330"/>
      <c r="C27" s="156">
        <v>15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102">
        <f t="shared" si="14"/>
        <v>0</v>
      </c>
    </row>
    <row r="28" spans="1:16" x14ac:dyDescent="0.25">
      <c r="A28" s="328"/>
      <c r="B28" s="330"/>
      <c r="C28" s="156">
        <v>16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102">
        <f t="shared" si="14"/>
        <v>0</v>
      </c>
    </row>
    <row r="29" spans="1:16" x14ac:dyDescent="0.25">
      <c r="A29" s="328"/>
      <c r="B29" s="330"/>
      <c r="C29" s="156">
        <v>17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102">
        <f t="shared" si="14"/>
        <v>0</v>
      </c>
    </row>
    <row r="30" spans="1:16" x14ac:dyDescent="0.25">
      <c r="A30" s="328"/>
      <c r="B30" s="330"/>
      <c r="C30" s="156">
        <v>25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102">
        <f t="shared" si="14"/>
        <v>0</v>
      </c>
    </row>
    <row r="31" spans="1:16" x14ac:dyDescent="0.25">
      <c r="A31" s="328"/>
      <c r="B31" s="330"/>
      <c r="C31" s="156">
        <v>26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102">
        <f t="shared" si="14"/>
        <v>0</v>
      </c>
    </row>
    <row r="32" spans="1:16" x14ac:dyDescent="0.25">
      <c r="A32" s="333"/>
      <c r="B32" s="334"/>
      <c r="C32" s="156">
        <v>27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102">
        <f t="shared" si="14"/>
        <v>0</v>
      </c>
    </row>
    <row r="33" spans="1:16" x14ac:dyDescent="0.25">
      <c r="A33" s="327">
        <v>123</v>
      </c>
      <c r="B33" s="329" t="s">
        <v>53</v>
      </c>
      <c r="C33" s="156">
        <v>11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102">
        <f t="shared" si="14"/>
        <v>0</v>
      </c>
    </row>
    <row r="34" spans="1:16" x14ac:dyDescent="0.25">
      <c r="A34" s="328"/>
      <c r="B34" s="330"/>
      <c r="C34" s="156">
        <v>14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102">
        <f t="shared" si="14"/>
        <v>0</v>
      </c>
    </row>
    <row r="35" spans="1:16" x14ac:dyDescent="0.25">
      <c r="A35" s="328"/>
      <c r="B35" s="330"/>
      <c r="C35" s="156">
        <v>15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102">
        <f t="shared" si="14"/>
        <v>0</v>
      </c>
    </row>
    <row r="36" spans="1:16" x14ac:dyDescent="0.25">
      <c r="A36" s="328"/>
      <c r="B36" s="330"/>
      <c r="C36" s="156">
        <v>16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102">
        <f t="shared" si="14"/>
        <v>0</v>
      </c>
    </row>
    <row r="37" spans="1:16" x14ac:dyDescent="0.25">
      <c r="A37" s="328"/>
      <c r="B37" s="330"/>
      <c r="C37" s="156">
        <v>17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102">
        <f t="shared" si="14"/>
        <v>0</v>
      </c>
    </row>
    <row r="38" spans="1:16" ht="30" x14ac:dyDescent="0.25">
      <c r="A38" s="99">
        <v>124</v>
      </c>
      <c r="B38" s="100" t="s">
        <v>54</v>
      </c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02">
        <f>SUM(D38:O38)</f>
        <v>0</v>
      </c>
    </row>
    <row r="39" spans="1:16" x14ac:dyDescent="0.25">
      <c r="A39" s="96">
        <v>1300</v>
      </c>
      <c r="B39" s="337" t="s">
        <v>55</v>
      </c>
      <c r="C39" s="338"/>
      <c r="D39" s="98">
        <f>SUM(D40:D74)</f>
        <v>0</v>
      </c>
      <c r="E39" s="98">
        <f t="shared" ref="E39:P39" si="15">SUM(E40:E74)</f>
        <v>0</v>
      </c>
      <c r="F39" s="98">
        <f t="shared" si="15"/>
        <v>0</v>
      </c>
      <c r="G39" s="98">
        <f t="shared" si="15"/>
        <v>0</v>
      </c>
      <c r="H39" s="98">
        <f t="shared" si="15"/>
        <v>0</v>
      </c>
      <c r="I39" s="98">
        <f t="shared" si="15"/>
        <v>0</v>
      </c>
      <c r="J39" s="98">
        <f t="shared" si="15"/>
        <v>0</v>
      </c>
      <c r="K39" s="98">
        <f t="shared" si="15"/>
        <v>0</v>
      </c>
      <c r="L39" s="98">
        <f t="shared" si="15"/>
        <v>0</v>
      </c>
      <c r="M39" s="98">
        <f t="shared" si="15"/>
        <v>3039609</v>
      </c>
      <c r="N39" s="98">
        <f t="shared" si="15"/>
        <v>0</v>
      </c>
      <c r="O39" s="98">
        <f t="shared" si="15"/>
        <v>0</v>
      </c>
      <c r="P39" s="98">
        <f t="shared" si="15"/>
        <v>3039609</v>
      </c>
    </row>
    <row r="40" spans="1:16" x14ac:dyDescent="0.25">
      <c r="A40" s="327">
        <v>131</v>
      </c>
      <c r="B40" s="329" t="s">
        <v>56</v>
      </c>
      <c r="C40" s="156">
        <v>11</v>
      </c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102">
        <f t="shared" ref="P40:P74" si="16">SUM(D40:O40)</f>
        <v>0</v>
      </c>
    </row>
    <row r="41" spans="1:16" x14ac:dyDescent="0.25">
      <c r="A41" s="328"/>
      <c r="B41" s="330"/>
      <c r="C41" s="156">
        <v>14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102">
        <f t="shared" si="16"/>
        <v>0</v>
      </c>
    </row>
    <row r="42" spans="1:16" x14ac:dyDescent="0.25">
      <c r="A42" s="328"/>
      <c r="B42" s="330"/>
      <c r="C42" s="156">
        <v>15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102">
        <f t="shared" si="16"/>
        <v>0</v>
      </c>
    </row>
    <row r="43" spans="1:16" x14ac:dyDescent="0.25">
      <c r="A43" s="328"/>
      <c r="B43" s="330"/>
      <c r="C43" s="156">
        <v>16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102">
        <f t="shared" si="16"/>
        <v>0</v>
      </c>
    </row>
    <row r="44" spans="1:16" x14ac:dyDescent="0.25">
      <c r="A44" s="333"/>
      <c r="B44" s="334"/>
      <c r="C44" s="156">
        <v>17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102">
        <f t="shared" si="16"/>
        <v>0</v>
      </c>
    </row>
    <row r="45" spans="1:16" x14ac:dyDescent="0.25">
      <c r="A45" s="327">
        <v>132</v>
      </c>
      <c r="B45" s="329" t="s">
        <v>57</v>
      </c>
      <c r="C45" s="156">
        <v>11</v>
      </c>
      <c r="D45" s="31"/>
      <c r="E45" s="31"/>
      <c r="F45" s="31"/>
      <c r="G45" s="31"/>
      <c r="H45" s="31"/>
      <c r="I45" s="31"/>
      <c r="J45" s="31"/>
      <c r="K45" s="31"/>
      <c r="L45" s="31"/>
      <c r="M45" s="31">
        <v>1120514</v>
      </c>
      <c r="N45" s="31"/>
      <c r="O45" s="31"/>
      <c r="P45" s="102">
        <f t="shared" si="16"/>
        <v>1120514</v>
      </c>
    </row>
    <row r="46" spans="1:16" x14ac:dyDescent="0.25">
      <c r="A46" s="328"/>
      <c r="B46" s="330"/>
      <c r="C46" s="156">
        <v>14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102">
        <f t="shared" si="16"/>
        <v>0</v>
      </c>
    </row>
    <row r="47" spans="1:16" x14ac:dyDescent="0.25">
      <c r="A47" s="328"/>
      <c r="B47" s="330"/>
      <c r="C47" s="156">
        <v>15</v>
      </c>
      <c r="D47" s="31"/>
      <c r="E47" s="31"/>
      <c r="F47" s="31"/>
      <c r="G47" s="31"/>
      <c r="H47" s="31"/>
      <c r="I47" s="31"/>
      <c r="J47" s="31"/>
      <c r="K47" s="31"/>
      <c r="L47" s="31"/>
      <c r="M47" s="31">
        <v>1146127</v>
      </c>
      <c r="N47" s="31"/>
      <c r="O47" s="31"/>
      <c r="P47" s="102">
        <f t="shared" si="16"/>
        <v>1146127</v>
      </c>
    </row>
    <row r="48" spans="1:16" x14ac:dyDescent="0.25">
      <c r="A48" s="328"/>
      <c r="B48" s="330"/>
      <c r="C48" s="156">
        <v>16</v>
      </c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102">
        <f t="shared" si="16"/>
        <v>0</v>
      </c>
    </row>
    <row r="49" spans="1:16" x14ac:dyDescent="0.25">
      <c r="A49" s="328"/>
      <c r="B49" s="330"/>
      <c r="C49" s="156">
        <v>17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102">
        <f t="shared" si="16"/>
        <v>0</v>
      </c>
    </row>
    <row r="50" spans="1:16" x14ac:dyDescent="0.25">
      <c r="A50" s="333"/>
      <c r="B50" s="334"/>
      <c r="C50" s="156">
        <v>25</v>
      </c>
      <c r="D50" s="31"/>
      <c r="E50" s="31"/>
      <c r="F50" s="31"/>
      <c r="G50" s="31"/>
      <c r="H50" s="31"/>
      <c r="I50" s="31"/>
      <c r="J50" s="31"/>
      <c r="K50" s="31"/>
      <c r="L50" s="31"/>
      <c r="M50" s="31">
        <v>772968</v>
      </c>
      <c r="N50" s="31"/>
      <c r="O50" s="31"/>
      <c r="P50" s="102">
        <f t="shared" si="16"/>
        <v>772968</v>
      </c>
    </row>
    <row r="51" spans="1:16" x14ac:dyDescent="0.25">
      <c r="A51" s="327">
        <v>133</v>
      </c>
      <c r="B51" s="329" t="s">
        <v>58</v>
      </c>
      <c r="C51" s="156">
        <v>11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102">
        <f t="shared" si="16"/>
        <v>0</v>
      </c>
    </row>
    <row r="52" spans="1:16" x14ac:dyDescent="0.25">
      <c r="A52" s="328"/>
      <c r="B52" s="330"/>
      <c r="C52" s="156">
        <v>14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102">
        <f t="shared" si="16"/>
        <v>0</v>
      </c>
    </row>
    <row r="53" spans="1:16" x14ac:dyDescent="0.25">
      <c r="A53" s="328"/>
      <c r="B53" s="330"/>
      <c r="C53" s="156">
        <v>15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102">
        <f t="shared" si="16"/>
        <v>0</v>
      </c>
    </row>
    <row r="54" spans="1:16" x14ac:dyDescent="0.25">
      <c r="A54" s="328"/>
      <c r="B54" s="330"/>
      <c r="C54" s="156">
        <v>16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102">
        <f t="shared" si="16"/>
        <v>0</v>
      </c>
    </row>
    <row r="55" spans="1:16" x14ac:dyDescent="0.25">
      <c r="A55" s="328"/>
      <c r="B55" s="330"/>
      <c r="C55" s="156">
        <v>17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102">
        <f t="shared" si="16"/>
        <v>0</v>
      </c>
    </row>
    <row r="56" spans="1:16" x14ac:dyDescent="0.25">
      <c r="A56" s="333"/>
      <c r="B56" s="334"/>
      <c r="C56" s="156">
        <v>25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102">
        <f t="shared" si="16"/>
        <v>0</v>
      </c>
    </row>
    <row r="57" spans="1:16" x14ac:dyDescent="0.25">
      <c r="A57" s="327">
        <v>134</v>
      </c>
      <c r="B57" s="329" t="s">
        <v>59</v>
      </c>
      <c r="C57" s="156">
        <v>11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102">
        <f t="shared" si="16"/>
        <v>0</v>
      </c>
    </row>
    <row r="58" spans="1:16" x14ac:dyDescent="0.25">
      <c r="A58" s="328"/>
      <c r="B58" s="330"/>
      <c r="C58" s="156">
        <v>14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102">
        <f t="shared" si="16"/>
        <v>0</v>
      </c>
    </row>
    <row r="59" spans="1:16" x14ac:dyDescent="0.25">
      <c r="A59" s="328"/>
      <c r="B59" s="330"/>
      <c r="C59" s="156">
        <v>15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102">
        <f t="shared" si="16"/>
        <v>0</v>
      </c>
    </row>
    <row r="60" spans="1:16" x14ac:dyDescent="0.25">
      <c r="A60" s="328"/>
      <c r="B60" s="330"/>
      <c r="C60" s="156">
        <v>16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102">
        <f t="shared" si="16"/>
        <v>0</v>
      </c>
    </row>
    <row r="61" spans="1:16" x14ac:dyDescent="0.25">
      <c r="A61" s="328"/>
      <c r="B61" s="330"/>
      <c r="C61" s="156">
        <v>17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102">
        <f t="shared" si="16"/>
        <v>0</v>
      </c>
    </row>
    <row r="62" spans="1:16" x14ac:dyDescent="0.25">
      <c r="A62" s="333"/>
      <c r="B62" s="334"/>
      <c r="C62" s="156">
        <v>25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102">
        <f t="shared" si="16"/>
        <v>0</v>
      </c>
    </row>
    <row r="63" spans="1:16" x14ac:dyDescent="0.25">
      <c r="A63" s="99">
        <v>135</v>
      </c>
      <c r="B63" s="100" t="s">
        <v>60</v>
      </c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02">
        <f t="shared" si="16"/>
        <v>0</v>
      </c>
    </row>
    <row r="64" spans="1:16" ht="30" x14ac:dyDescent="0.25">
      <c r="A64" s="99">
        <v>136</v>
      </c>
      <c r="B64" s="100" t="s">
        <v>61</v>
      </c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02">
        <f t="shared" si="16"/>
        <v>0</v>
      </c>
    </row>
    <row r="65" spans="1:16" x14ac:dyDescent="0.25">
      <c r="A65" s="327">
        <v>137</v>
      </c>
      <c r="B65" s="329" t="s">
        <v>62</v>
      </c>
      <c r="C65" s="156">
        <v>11</v>
      </c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102">
        <f t="shared" si="16"/>
        <v>0</v>
      </c>
    </row>
    <row r="66" spans="1:16" x14ac:dyDescent="0.25">
      <c r="A66" s="328"/>
      <c r="B66" s="330"/>
      <c r="C66" s="156">
        <v>14</v>
      </c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102">
        <f t="shared" si="16"/>
        <v>0</v>
      </c>
    </row>
    <row r="67" spans="1:16" x14ac:dyDescent="0.25">
      <c r="A67" s="328"/>
      <c r="B67" s="330"/>
      <c r="C67" s="156">
        <v>15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102">
        <f t="shared" si="16"/>
        <v>0</v>
      </c>
    </row>
    <row r="68" spans="1:16" x14ac:dyDescent="0.25">
      <c r="A68" s="328"/>
      <c r="B68" s="330"/>
      <c r="C68" s="156">
        <v>16</v>
      </c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102">
        <f t="shared" si="16"/>
        <v>0</v>
      </c>
    </row>
    <row r="69" spans="1:16" x14ac:dyDescent="0.25">
      <c r="A69" s="333"/>
      <c r="B69" s="334"/>
      <c r="C69" s="156">
        <v>17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102">
        <f t="shared" si="16"/>
        <v>0</v>
      </c>
    </row>
    <row r="70" spans="1:16" x14ac:dyDescent="0.25">
      <c r="A70" s="327">
        <v>138</v>
      </c>
      <c r="B70" s="329" t="s">
        <v>63</v>
      </c>
      <c r="C70" s="156">
        <v>11</v>
      </c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102">
        <f t="shared" si="16"/>
        <v>0</v>
      </c>
    </row>
    <row r="71" spans="1:16" x14ac:dyDescent="0.25">
      <c r="A71" s="328"/>
      <c r="B71" s="330"/>
      <c r="C71" s="156">
        <v>14</v>
      </c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102">
        <f t="shared" si="16"/>
        <v>0</v>
      </c>
    </row>
    <row r="72" spans="1:16" x14ac:dyDescent="0.25">
      <c r="A72" s="328"/>
      <c r="B72" s="330"/>
      <c r="C72" s="156">
        <v>15</v>
      </c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102">
        <f t="shared" si="16"/>
        <v>0</v>
      </c>
    </row>
    <row r="73" spans="1:16" x14ac:dyDescent="0.25">
      <c r="A73" s="328"/>
      <c r="B73" s="330"/>
      <c r="C73" s="156">
        <v>16</v>
      </c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102">
        <f t="shared" si="16"/>
        <v>0</v>
      </c>
    </row>
    <row r="74" spans="1:16" x14ac:dyDescent="0.25">
      <c r="A74" s="333"/>
      <c r="B74" s="334"/>
      <c r="C74" s="156">
        <v>17</v>
      </c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102">
        <f t="shared" si="16"/>
        <v>0</v>
      </c>
    </row>
    <row r="75" spans="1:16" x14ac:dyDescent="0.25">
      <c r="A75" s="96">
        <v>1400</v>
      </c>
      <c r="B75" s="337" t="s">
        <v>64</v>
      </c>
      <c r="C75" s="338"/>
      <c r="D75" s="98">
        <f>SUM(D76:D95)</f>
        <v>0</v>
      </c>
      <c r="E75" s="98">
        <f t="shared" ref="E75:P75" si="17">SUM(E76:E95)</f>
        <v>0</v>
      </c>
      <c r="F75" s="98">
        <f t="shared" si="17"/>
        <v>0</v>
      </c>
      <c r="G75" s="98">
        <f t="shared" si="17"/>
        <v>0</v>
      </c>
      <c r="H75" s="98">
        <f t="shared" si="17"/>
        <v>0</v>
      </c>
      <c r="I75" s="98">
        <f t="shared" si="17"/>
        <v>0</v>
      </c>
      <c r="J75" s="98">
        <f t="shared" si="17"/>
        <v>0</v>
      </c>
      <c r="K75" s="98">
        <f t="shared" si="17"/>
        <v>0</v>
      </c>
      <c r="L75" s="98">
        <f t="shared" si="17"/>
        <v>0</v>
      </c>
      <c r="M75" s="98">
        <f t="shared" si="17"/>
        <v>0</v>
      </c>
      <c r="N75" s="98">
        <f t="shared" si="17"/>
        <v>0</v>
      </c>
      <c r="O75" s="98">
        <f t="shared" si="17"/>
        <v>0</v>
      </c>
      <c r="P75" s="98">
        <f t="shared" si="17"/>
        <v>0</v>
      </c>
    </row>
    <row r="76" spans="1:16" x14ac:dyDescent="0.25">
      <c r="A76" s="327">
        <v>141</v>
      </c>
      <c r="B76" s="329" t="s">
        <v>65</v>
      </c>
      <c r="C76" s="156">
        <v>11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102">
        <f>SUM(D76:O76)</f>
        <v>0</v>
      </c>
    </row>
    <row r="77" spans="1:16" x14ac:dyDescent="0.25">
      <c r="A77" s="328"/>
      <c r="B77" s="330"/>
      <c r="C77" s="156">
        <v>14</v>
      </c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102">
        <f t="shared" ref="P77:P95" si="18">SUM(D77:O77)</f>
        <v>0</v>
      </c>
    </row>
    <row r="78" spans="1:16" x14ac:dyDescent="0.25">
      <c r="A78" s="328"/>
      <c r="B78" s="330"/>
      <c r="C78" s="156">
        <v>15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102">
        <f t="shared" si="18"/>
        <v>0</v>
      </c>
    </row>
    <row r="79" spans="1:16" x14ac:dyDescent="0.25">
      <c r="A79" s="328"/>
      <c r="B79" s="330"/>
      <c r="C79" s="156">
        <v>16</v>
      </c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102">
        <f t="shared" si="18"/>
        <v>0</v>
      </c>
    </row>
    <row r="80" spans="1:16" x14ac:dyDescent="0.25">
      <c r="A80" s="333"/>
      <c r="B80" s="334"/>
      <c r="C80" s="156">
        <v>17</v>
      </c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102">
        <f t="shared" si="18"/>
        <v>0</v>
      </c>
    </row>
    <row r="81" spans="1:16" x14ac:dyDescent="0.25">
      <c r="A81" s="327">
        <v>142</v>
      </c>
      <c r="B81" s="329" t="s">
        <v>66</v>
      </c>
      <c r="C81" s="156">
        <v>11</v>
      </c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102">
        <f t="shared" si="18"/>
        <v>0</v>
      </c>
    </row>
    <row r="82" spans="1:16" x14ac:dyDescent="0.25">
      <c r="A82" s="328"/>
      <c r="B82" s="330"/>
      <c r="C82" s="156">
        <v>14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102">
        <f t="shared" si="18"/>
        <v>0</v>
      </c>
    </row>
    <row r="83" spans="1:16" x14ac:dyDescent="0.25">
      <c r="A83" s="328"/>
      <c r="B83" s="330"/>
      <c r="C83" s="156">
        <v>15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102">
        <f t="shared" si="18"/>
        <v>0</v>
      </c>
    </row>
    <row r="84" spans="1:16" x14ac:dyDescent="0.25">
      <c r="A84" s="328"/>
      <c r="B84" s="330"/>
      <c r="C84" s="156">
        <v>16</v>
      </c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102">
        <f t="shared" si="18"/>
        <v>0</v>
      </c>
    </row>
    <row r="85" spans="1:16" x14ac:dyDescent="0.25">
      <c r="A85" s="333"/>
      <c r="B85" s="334"/>
      <c r="C85" s="156">
        <v>17</v>
      </c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102">
        <f t="shared" si="18"/>
        <v>0</v>
      </c>
    </row>
    <row r="86" spans="1:16" x14ac:dyDescent="0.25">
      <c r="A86" s="327">
        <v>143</v>
      </c>
      <c r="B86" s="329" t="s">
        <v>67</v>
      </c>
      <c r="C86" s="156">
        <v>11</v>
      </c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102">
        <f t="shared" si="18"/>
        <v>0</v>
      </c>
    </row>
    <row r="87" spans="1:16" x14ac:dyDescent="0.25">
      <c r="A87" s="328"/>
      <c r="B87" s="330"/>
      <c r="C87" s="156">
        <v>14</v>
      </c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102">
        <f t="shared" si="18"/>
        <v>0</v>
      </c>
    </row>
    <row r="88" spans="1:16" x14ac:dyDescent="0.25">
      <c r="A88" s="328"/>
      <c r="B88" s="330"/>
      <c r="C88" s="156">
        <v>15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102">
        <f t="shared" si="18"/>
        <v>0</v>
      </c>
    </row>
    <row r="89" spans="1:16" x14ac:dyDescent="0.25">
      <c r="A89" s="328"/>
      <c r="B89" s="330"/>
      <c r="C89" s="156">
        <v>16</v>
      </c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102">
        <f t="shared" si="18"/>
        <v>0</v>
      </c>
    </row>
    <row r="90" spans="1:16" x14ac:dyDescent="0.25">
      <c r="A90" s="333"/>
      <c r="B90" s="334"/>
      <c r="C90" s="156">
        <v>17</v>
      </c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102">
        <f t="shared" si="18"/>
        <v>0</v>
      </c>
    </row>
    <row r="91" spans="1:16" x14ac:dyDescent="0.25">
      <c r="A91" s="327">
        <v>144</v>
      </c>
      <c r="B91" s="329" t="s">
        <v>68</v>
      </c>
      <c r="C91" s="156">
        <v>11</v>
      </c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102">
        <f t="shared" si="18"/>
        <v>0</v>
      </c>
    </row>
    <row r="92" spans="1:16" x14ac:dyDescent="0.25">
      <c r="A92" s="328"/>
      <c r="B92" s="330"/>
      <c r="C92" s="156">
        <v>14</v>
      </c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102">
        <f t="shared" si="18"/>
        <v>0</v>
      </c>
    </row>
    <row r="93" spans="1:16" x14ac:dyDescent="0.25">
      <c r="A93" s="328"/>
      <c r="B93" s="330"/>
      <c r="C93" s="156">
        <v>15</v>
      </c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102">
        <f t="shared" si="18"/>
        <v>0</v>
      </c>
    </row>
    <row r="94" spans="1:16" x14ac:dyDescent="0.25">
      <c r="A94" s="328"/>
      <c r="B94" s="330"/>
      <c r="C94" s="156">
        <v>16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102">
        <f t="shared" si="18"/>
        <v>0</v>
      </c>
    </row>
    <row r="95" spans="1:16" x14ac:dyDescent="0.25">
      <c r="A95" s="333"/>
      <c r="B95" s="334"/>
      <c r="C95" s="156">
        <v>17</v>
      </c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102">
        <f t="shared" si="18"/>
        <v>0</v>
      </c>
    </row>
    <row r="96" spans="1:16" x14ac:dyDescent="0.25">
      <c r="A96" s="96">
        <v>1500</v>
      </c>
      <c r="B96" s="337" t="s">
        <v>69</v>
      </c>
      <c r="C96" s="338"/>
      <c r="D96" s="98">
        <f>SUM(D97:D129)</f>
        <v>0</v>
      </c>
      <c r="E96" s="98">
        <f t="shared" ref="E96:P96" si="19">SUM(E97:E129)</f>
        <v>0</v>
      </c>
      <c r="F96" s="98">
        <f t="shared" si="19"/>
        <v>0</v>
      </c>
      <c r="G96" s="98">
        <f t="shared" si="19"/>
        <v>0</v>
      </c>
      <c r="H96" s="98">
        <f t="shared" si="19"/>
        <v>0</v>
      </c>
      <c r="I96" s="98">
        <f t="shared" si="19"/>
        <v>0</v>
      </c>
      <c r="J96" s="98">
        <f t="shared" si="19"/>
        <v>0</v>
      </c>
      <c r="K96" s="98">
        <f t="shared" si="19"/>
        <v>0</v>
      </c>
      <c r="L96" s="98">
        <f t="shared" si="19"/>
        <v>0</v>
      </c>
      <c r="M96" s="98">
        <f t="shared" si="19"/>
        <v>0</v>
      </c>
      <c r="N96" s="98">
        <f t="shared" si="19"/>
        <v>0</v>
      </c>
      <c r="O96" s="98">
        <f t="shared" si="19"/>
        <v>0</v>
      </c>
      <c r="P96" s="98">
        <f t="shared" si="19"/>
        <v>0</v>
      </c>
    </row>
    <row r="97" spans="1:16" x14ac:dyDescent="0.25">
      <c r="A97" s="327">
        <v>151</v>
      </c>
      <c r="B97" s="329" t="s">
        <v>70</v>
      </c>
      <c r="C97" s="156">
        <v>11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102">
        <f t="shared" ref="P97:P129" si="20">SUM(D97:O97)</f>
        <v>0</v>
      </c>
    </row>
    <row r="98" spans="1:16" x14ac:dyDescent="0.25">
      <c r="A98" s="328"/>
      <c r="B98" s="330"/>
      <c r="C98" s="156">
        <v>14</v>
      </c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102">
        <f t="shared" si="20"/>
        <v>0</v>
      </c>
    </row>
    <row r="99" spans="1:16" x14ac:dyDescent="0.25">
      <c r="A99" s="328"/>
      <c r="B99" s="330"/>
      <c r="C99" s="156">
        <v>15</v>
      </c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102">
        <f t="shared" si="20"/>
        <v>0</v>
      </c>
    </row>
    <row r="100" spans="1:16" x14ac:dyDescent="0.25">
      <c r="A100" s="328"/>
      <c r="B100" s="330"/>
      <c r="C100" s="156">
        <v>16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102">
        <f t="shared" si="20"/>
        <v>0</v>
      </c>
    </row>
    <row r="101" spans="1:16" x14ac:dyDescent="0.25">
      <c r="A101" s="328"/>
      <c r="B101" s="330"/>
      <c r="C101" s="156">
        <v>17</v>
      </c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102">
        <f t="shared" si="20"/>
        <v>0</v>
      </c>
    </row>
    <row r="102" spans="1:16" x14ac:dyDescent="0.25">
      <c r="A102" s="333"/>
      <c r="B102" s="334"/>
      <c r="C102" s="156">
        <v>25</v>
      </c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102">
        <f t="shared" si="20"/>
        <v>0</v>
      </c>
    </row>
    <row r="103" spans="1:16" x14ac:dyDescent="0.25">
      <c r="A103" s="327">
        <v>152</v>
      </c>
      <c r="B103" s="329" t="s">
        <v>71</v>
      </c>
      <c r="C103" s="156">
        <v>11</v>
      </c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102">
        <f t="shared" si="20"/>
        <v>0</v>
      </c>
    </row>
    <row r="104" spans="1:16" x14ac:dyDescent="0.25">
      <c r="A104" s="328"/>
      <c r="B104" s="330"/>
      <c r="C104" s="156">
        <v>14</v>
      </c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102">
        <f t="shared" si="20"/>
        <v>0</v>
      </c>
    </row>
    <row r="105" spans="1:16" x14ac:dyDescent="0.25">
      <c r="A105" s="328"/>
      <c r="B105" s="330"/>
      <c r="C105" s="156">
        <v>15</v>
      </c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102">
        <f t="shared" si="20"/>
        <v>0</v>
      </c>
    </row>
    <row r="106" spans="1:16" x14ac:dyDescent="0.25">
      <c r="A106" s="328"/>
      <c r="B106" s="330"/>
      <c r="C106" s="156">
        <v>16</v>
      </c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102">
        <f t="shared" si="20"/>
        <v>0</v>
      </c>
    </row>
    <row r="107" spans="1:16" x14ac:dyDescent="0.25">
      <c r="A107" s="328"/>
      <c r="B107" s="330"/>
      <c r="C107" s="156">
        <v>17</v>
      </c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102">
        <f t="shared" si="20"/>
        <v>0</v>
      </c>
    </row>
    <row r="108" spans="1:16" x14ac:dyDescent="0.25">
      <c r="A108" s="333"/>
      <c r="B108" s="334"/>
      <c r="C108" s="156">
        <v>27</v>
      </c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102">
        <f t="shared" si="20"/>
        <v>0</v>
      </c>
    </row>
    <row r="109" spans="1:16" x14ac:dyDescent="0.25">
      <c r="A109" s="327">
        <v>153</v>
      </c>
      <c r="B109" s="329" t="s">
        <v>72</v>
      </c>
      <c r="C109" s="156">
        <v>11</v>
      </c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102">
        <f t="shared" si="20"/>
        <v>0</v>
      </c>
    </row>
    <row r="110" spans="1:16" x14ac:dyDescent="0.25">
      <c r="A110" s="328"/>
      <c r="B110" s="330"/>
      <c r="C110" s="156">
        <v>14</v>
      </c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102">
        <f t="shared" si="20"/>
        <v>0</v>
      </c>
    </row>
    <row r="111" spans="1:16" x14ac:dyDescent="0.25">
      <c r="A111" s="328"/>
      <c r="B111" s="330"/>
      <c r="C111" s="156">
        <v>15</v>
      </c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102">
        <f t="shared" si="20"/>
        <v>0</v>
      </c>
    </row>
    <row r="112" spans="1:16" x14ac:dyDescent="0.25">
      <c r="A112" s="328"/>
      <c r="B112" s="330"/>
      <c r="C112" s="156">
        <v>16</v>
      </c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102">
        <f t="shared" si="20"/>
        <v>0</v>
      </c>
    </row>
    <row r="113" spans="1:16" x14ac:dyDescent="0.25">
      <c r="A113" s="333"/>
      <c r="B113" s="334"/>
      <c r="C113" s="156">
        <v>17</v>
      </c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102">
        <f t="shared" si="20"/>
        <v>0</v>
      </c>
    </row>
    <row r="114" spans="1:16" x14ac:dyDescent="0.25">
      <c r="A114" s="327">
        <v>154</v>
      </c>
      <c r="B114" s="329" t="s">
        <v>73</v>
      </c>
      <c r="C114" s="156">
        <v>11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102">
        <f t="shared" si="20"/>
        <v>0</v>
      </c>
    </row>
    <row r="115" spans="1:16" x14ac:dyDescent="0.25">
      <c r="A115" s="328"/>
      <c r="B115" s="330"/>
      <c r="C115" s="156">
        <v>14</v>
      </c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102">
        <f t="shared" si="20"/>
        <v>0</v>
      </c>
    </row>
    <row r="116" spans="1:16" x14ac:dyDescent="0.25">
      <c r="A116" s="328"/>
      <c r="B116" s="330"/>
      <c r="C116" s="156">
        <v>15</v>
      </c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102">
        <f t="shared" si="20"/>
        <v>0</v>
      </c>
    </row>
    <row r="117" spans="1:16" x14ac:dyDescent="0.25">
      <c r="A117" s="328"/>
      <c r="B117" s="330"/>
      <c r="C117" s="156">
        <v>16</v>
      </c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102">
        <f t="shared" si="20"/>
        <v>0</v>
      </c>
    </row>
    <row r="118" spans="1:16" x14ac:dyDescent="0.25">
      <c r="A118" s="328"/>
      <c r="B118" s="330"/>
      <c r="C118" s="156">
        <v>17</v>
      </c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102">
        <f t="shared" si="20"/>
        <v>0</v>
      </c>
    </row>
    <row r="119" spans="1:16" x14ac:dyDescent="0.25">
      <c r="A119" s="333"/>
      <c r="B119" s="334"/>
      <c r="C119" s="156">
        <v>25</v>
      </c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102">
        <f t="shared" si="20"/>
        <v>0</v>
      </c>
    </row>
    <row r="120" spans="1:16" x14ac:dyDescent="0.25">
      <c r="A120" s="327">
        <v>155</v>
      </c>
      <c r="B120" s="329" t="s">
        <v>74</v>
      </c>
      <c r="C120" s="156">
        <v>11</v>
      </c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102">
        <f t="shared" si="20"/>
        <v>0</v>
      </c>
    </row>
    <row r="121" spans="1:16" x14ac:dyDescent="0.25">
      <c r="A121" s="328"/>
      <c r="B121" s="330"/>
      <c r="C121" s="156">
        <v>14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102">
        <f t="shared" si="20"/>
        <v>0</v>
      </c>
    </row>
    <row r="122" spans="1:16" x14ac:dyDescent="0.25">
      <c r="A122" s="328"/>
      <c r="B122" s="330"/>
      <c r="C122" s="156">
        <v>15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102">
        <f t="shared" si="20"/>
        <v>0</v>
      </c>
    </row>
    <row r="123" spans="1:16" x14ac:dyDescent="0.25">
      <c r="A123" s="328"/>
      <c r="B123" s="330"/>
      <c r="C123" s="156">
        <v>16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102">
        <f t="shared" si="20"/>
        <v>0</v>
      </c>
    </row>
    <row r="124" spans="1:16" x14ac:dyDescent="0.25">
      <c r="A124" s="333"/>
      <c r="B124" s="334"/>
      <c r="C124" s="156">
        <v>17</v>
      </c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102">
        <f t="shared" si="20"/>
        <v>0</v>
      </c>
    </row>
    <row r="125" spans="1:16" x14ac:dyDescent="0.25">
      <c r="A125" s="327">
        <v>159</v>
      </c>
      <c r="B125" s="329" t="s">
        <v>75</v>
      </c>
      <c r="C125" s="156">
        <v>11</v>
      </c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102">
        <f t="shared" si="20"/>
        <v>0</v>
      </c>
    </row>
    <row r="126" spans="1:16" x14ac:dyDescent="0.25">
      <c r="A126" s="328"/>
      <c r="B126" s="330"/>
      <c r="C126" s="156">
        <v>14</v>
      </c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102">
        <f t="shared" si="20"/>
        <v>0</v>
      </c>
    </row>
    <row r="127" spans="1:16" x14ac:dyDescent="0.25">
      <c r="A127" s="328"/>
      <c r="B127" s="330"/>
      <c r="C127" s="156">
        <v>15</v>
      </c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102">
        <f t="shared" si="20"/>
        <v>0</v>
      </c>
    </row>
    <row r="128" spans="1:16" x14ac:dyDescent="0.25">
      <c r="A128" s="328"/>
      <c r="B128" s="330"/>
      <c r="C128" s="156">
        <v>16</v>
      </c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102">
        <f t="shared" si="20"/>
        <v>0</v>
      </c>
    </row>
    <row r="129" spans="1:16" x14ac:dyDescent="0.25">
      <c r="A129" s="333"/>
      <c r="B129" s="334"/>
      <c r="C129" s="156">
        <v>17</v>
      </c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102">
        <f t="shared" si="20"/>
        <v>0</v>
      </c>
    </row>
    <row r="130" spans="1:16" x14ac:dyDescent="0.25">
      <c r="A130" s="96">
        <v>1600</v>
      </c>
      <c r="B130" s="337" t="s">
        <v>76</v>
      </c>
      <c r="C130" s="338"/>
      <c r="D130" s="98">
        <f>SUM(D131:D136)</f>
        <v>0</v>
      </c>
      <c r="E130" s="98">
        <f t="shared" ref="E130:P130" si="21">SUM(E131:E136)</f>
        <v>0</v>
      </c>
      <c r="F130" s="98">
        <f t="shared" si="21"/>
        <v>0</v>
      </c>
      <c r="G130" s="98">
        <f t="shared" si="21"/>
        <v>0</v>
      </c>
      <c r="H130" s="98">
        <f t="shared" si="21"/>
        <v>0</v>
      </c>
      <c r="I130" s="98">
        <f t="shared" si="21"/>
        <v>0</v>
      </c>
      <c r="J130" s="98">
        <f t="shared" si="21"/>
        <v>0</v>
      </c>
      <c r="K130" s="98">
        <f t="shared" si="21"/>
        <v>0</v>
      </c>
      <c r="L130" s="98">
        <f t="shared" si="21"/>
        <v>0</v>
      </c>
      <c r="M130" s="98">
        <f t="shared" si="21"/>
        <v>0</v>
      </c>
      <c r="N130" s="98">
        <f t="shared" si="21"/>
        <v>0</v>
      </c>
      <c r="O130" s="98">
        <f t="shared" si="21"/>
        <v>0</v>
      </c>
      <c r="P130" s="98">
        <f t="shared" si="21"/>
        <v>0</v>
      </c>
    </row>
    <row r="131" spans="1:16" x14ac:dyDescent="0.25">
      <c r="A131" s="327">
        <v>161</v>
      </c>
      <c r="B131" s="329" t="s">
        <v>77</v>
      </c>
      <c r="C131" s="156">
        <v>11</v>
      </c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102">
        <f t="shared" ref="P131:P136" si="22">SUM(D131:O131)</f>
        <v>0</v>
      </c>
    </row>
    <row r="132" spans="1:16" x14ac:dyDescent="0.25">
      <c r="A132" s="328"/>
      <c r="B132" s="330"/>
      <c r="C132" s="156">
        <v>14</v>
      </c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102">
        <f t="shared" si="22"/>
        <v>0</v>
      </c>
    </row>
    <row r="133" spans="1:16" x14ac:dyDescent="0.25">
      <c r="A133" s="328"/>
      <c r="B133" s="330"/>
      <c r="C133" s="156">
        <v>15</v>
      </c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102">
        <f t="shared" si="22"/>
        <v>0</v>
      </c>
    </row>
    <row r="134" spans="1:16" x14ac:dyDescent="0.25">
      <c r="A134" s="328"/>
      <c r="B134" s="330"/>
      <c r="C134" s="156">
        <v>16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102">
        <f t="shared" si="22"/>
        <v>0</v>
      </c>
    </row>
    <row r="135" spans="1:16" x14ac:dyDescent="0.25">
      <c r="A135" s="328"/>
      <c r="B135" s="330"/>
      <c r="C135" s="156">
        <v>17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102">
        <f t="shared" si="22"/>
        <v>0</v>
      </c>
    </row>
    <row r="136" spans="1:16" x14ac:dyDescent="0.25">
      <c r="A136" s="333"/>
      <c r="B136" s="334"/>
      <c r="C136" s="156">
        <v>25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102">
        <f t="shared" si="22"/>
        <v>0</v>
      </c>
    </row>
    <row r="137" spans="1:16" x14ac:dyDescent="0.25">
      <c r="A137" s="96">
        <v>1700</v>
      </c>
      <c r="B137" s="337" t="s">
        <v>78</v>
      </c>
      <c r="C137" s="338"/>
      <c r="D137" s="98">
        <f>SUM(D138:D147)</f>
        <v>0</v>
      </c>
      <c r="E137" s="98">
        <f t="shared" ref="E137:P137" si="23">SUM(E138:E147)</f>
        <v>0</v>
      </c>
      <c r="F137" s="98">
        <f t="shared" si="23"/>
        <v>0</v>
      </c>
      <c r="G137" s="98">
        <f t="shared" si="23"/>
        <v>0</v>
      </c>
      <c r="H137" s="98">
        <f t="shared" si="23"/>
        <v>0</v>
      </c>
      <c r="I137" s="98">
        <f t="shared" si="23"/>
        <v>0</v>
      </c>
      <c r="J137" s="98">
        <f t="shared" si="23"/>
        <v>0</v>
      </c>
      <c r="K137" s="98">
        <f t="shared" si="23"/>
        <v>0</v>
      </c>
      <c r="L137" s="98">
        <f t="shared" si="23"/>
        <v>0</v>
      </c>
      <c r="M137" s="98">
        <f t="shared" si="23"/>
        <v>0</v>
      </c>
      <c r="N137" s="98">
        <f t="shared" si="23"/>
        <v>0</v>
      </c>
      <c r="O137" s="98">
        <f t="shared" si="23"/>
        <v>0</v>
      </c>
      <c r="P137" s="98">
        <f t="shared" si="23"/>
        <v>0</v>
      </c>
    </row>
    <row r="138" spans="1:16" x14ac:dyDescent="0.25">
      <c r="A138" s="327">
        <v>171</v>
      </c>
      <c r="B138" s="329" t="s">
        <v>79</v>
      </c>
      <c r="C138" s="156">
        <v>11</v>
      </c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102">
        <f>SUM(D138:O138)</f>
        <v>0</v>
      </c>
    </row>
    <row r="139" spans="1:16" x14ac:dyDescent="0.25">
      <c r="A139" s="328"/>
      <c r="B139" s="330"/>
      <c r="C139" s="156">
        <v>14</v>
      </c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102">
        <f t="shared" ref="P139:P147" si="24">SUM(D139:O139)</f>
        <v>0</v>
      </c>
    </row>
    <row r="140" spans="1:16" x14ac:dyDescent="0.25">
      <c r="A140" s="328"/>
      <c r="B140" s="330"/>
      <c r="C140" s="156">
        <v>15</v>
      </c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102">
        <f t="shared" si="24"/>
        <v>0</v>
      </c>
    </row>
    <row r="141" spans="1:16" x14ac:dyDescent="0.25">
      <c r="A141" s="328"/>
      <c r="B141" s="330"/>
      <c r="C141" s="156">
        <v>16</v>
      </c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102">
        <f t="shared" si="24"/>
        <v>0</v>
      </c>
    </row>
    <row r="142" spans="1:16" x14ac:dyDescent="0.25">
      <c r="A142" s="333"/>
      <c r="B142" s="334"/>
      <c r="C142" s="156">
        <v>17</v>
      </c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102">
        <f t="shared" si="24"/>
        <v>0</v>
      </c>
    </row>
    <row r="143" spans="1:16" x14ac:dyDescent="0.25">
      <c r="A143" s="327">
        <v>172</v>
      </c>
      <c r="B143" s="329" t="s">
        <v>80</v>
      </c>
      <c r="C143" s="156">
        <v>11</v>
      </c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102">
        <f t="shared" si="24"/>
        <v>0</v>
      </c>
    </row>
    <row r="144" spans="1:16" x14ac:dyDescent="0.25">
      <c r="A144" s="328"/>
      <c r="B144" s="330"/>
      <c r="C144" s="156">
        <v>14</v>
      </c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102">
        <f t="shared" si="24"/>
        <v>0</v>
      </c>
    </row>
    <row r="145" spans="1:16" x14ac:dyDescent="0.25">
      <c r="A145" s="328"/>
      <c r="B145" s="330"/>
      <c r="C145" s="156">
        <v>15</v>
      </c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102">
        <f t="shared" si="24"/>
        <v>0</v>
      </c>
    </row>
    <row r="146" spans="1:16" x14ac:dyDescent="0.25">
      <c r="A146" s="328"/>
      <c r="B146" s="330"/>
      <c r="C146" s="156">
        <v>16</v>
      </c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102">
        <f t="shared" si="24"/>
        <v>0</v>
      </c>
    </row>
    <row r="147" spans="1:16" x14ac:dyDescent="0.25">
      <c r="A147" s="333"/>
      <c r="B147" s="334"/>
      <c r="C147" s="156">
        <v>17</v>
      </c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102">
        <f t="shared" si="24"/>
        <v>0</v>
      </c>
    </row>
    <row r="148" spans="1:16" x14ac:dyDescent="0.25">
      <c r="A148" s="103">
        <v>2000</v>
      </c>
      <c r="B148" s="331" t="s">
        <v>81</v>
      </c>
      <c r="C148" s="332"/>
      <c r="D148" s="105">
        <f t="shared" ref="D148:P148" si="25">D149+D190+D207+D217+D290+D332+D344+D373+D395</f>
        <v>1117529</v>
      </c>
      <c r="E148" s="106">
        <f t="shared" si="25"/>
        <v>1117529</v>
      </c>
      <c r="F148" s="106">
        <f t="shared" si="25"/>
        <v>1117529</v>
      </c>
      <c r="G148" s="106">
        <f t="shared" si="25"/>
        <v>1117529</v>
      </c>
      <c r="H148" s="106">
        <f t="shared" si="25"/>
        <v>1117529</v>
      </c>
      <c r="I148" s="106">
        <f t="shared" si="25"/>
        <v>1117529</v>
      </c>
      <c r="J148" s="106">
        <f t="shared" si="25"/>
        <v>1117529</v>
      </c>
      <c r="K148" s="106">
        <f t="shared" si="25"/>
        <v>1117530</v>
      </c>
      <c r="L148" s="106">
        <f t="shared" si="25"/>
        <v>1117530</v>
      </c>
      <c r="M148" s="106">
        <f t="shared" si="25"/>
        <v>1117530</v>
      </c>
      <c r="N148" s="106">
        <f t="shared" si="25"/>
        <v>1117530</v>
      </c>
      <c r="O148" s="106">
        <f t="shared" si="25"/>
        <v>1117530</v>
      </c>
      <c r="P148" s="107">
        <f t="shared" si="25"/>
        <v>13410353</v>
      </c>
    </row>
    <row r="149" spans="1:16" ht="30" customHeight="1" x14ac:dyDescent="0.25">
      <c r="A149" s="96">
        <v>2100</v>
      </c>
      <c r="B149" s="337" t="s">
        <v>82</v>
      </c>
      <c r="C149" s="338"/>
      <c r="D149" s="108">
        <f t="shared" ref="D149:P149" si="26">SUM(D150:D189)</f>
        <v>37100</v>
      </c>
      <c r="E149" s="108">
        <f t="shared" si="26"/>
        <v>37100</v>
      </c>
      <c r="F149" s="108">
        <f t="shared" si="26"/>
        <v>37100</v>
      </c>
      <c r="G149" s="108">
        <f t="shared" si="26"/>
        <v>37100</v>
      </c>
      <c r="H149" s="108">
        <f t="shared" si="26"/>
        <v>37100</v>
      </c>
      <c r="I149" s="108">
        <f t="shared" si="26"/>
        <v>37100</v>
      </c>
      <c r="J149" s="108">
        <f t="shared" si="26"/>
        <v>37100</v>
      </c>
      <c r="K149" s="108">
        <f t="shared" si="26"/>
        <v>37100</v>
      </c>
      <c r="L149" s="108">
        <f t="shared" si="26"/>
        <v>37100</v>
      </c>
      <c r="M149" s="108">
        <f t="shared" si="26"/>
        <v>37100</v>
      </c>
      <c r="N149" s="108">
        <f t="shared" si="26"/>
        <v>37100</v>
      </c>
      <c r="O149" s="108">
        <f t="shared" si="26"/>
        <v>37100</v>
      </c>
      <c r="P149" s="108">
        <f t="shared" si="26"/>
        <v>445200</v>
      </c>
    </row>
    <row r="150" spans="1:16" x14ac:dyDescent="0.25">
      <c r="A150" s="327">
        <v>211</v>
      </c>
      <c r="B150" s="329" t="s">
        <v>83</v>
      </c>
      <c r="C150" s="156">
        <v>11</v>
      </c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83">
        <f>SUM(D150:O150)</f>
        <v>0</v>
      </c>
    </row>
    <row r="151" spans="1:16" x14ac:dyDescent="0.25">
      <c r="A151" s="328"/>
      <c r="B151" s="330"/>
      <c r="C151" s="156">
        <v>14</v>
      </c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83">
        <f t="shared" ref="P151:P189" si="27">SUM(D151:O151)</f>
        <v>0</v>
      </c>
    </row>
    <row r="152" spans="1:16" x14ac:dyDescent="0.25">
      <c r="A152" s="328"/>
      <c r="B152" s="330"/>
      <c r="C152" s="156">
        <v>15</v>
      </c>
      <c r="D152" s="31">
        <v>15600</v>
      </c>
      <c r="E152" s="31">
        <v>15600</v>
      </c>
      <c r="F152" s="31">
        <v>15600</v>
      </c>
      <c r="G152" s="31">
        <v>15600</v>
      </c>
      <c r="H152" s="31">
        <v>15600</v>
      </c>
      <c r="I152" s="31">
        <v>15600</v>
      </c>
      <c r="J152" s="31">
        <v>15600</v>
      </c>
      <c r="K152" s="31">
        <v>15600</v>
      </c>
      <c r="L152" s="31">
        <v>15600</v>
      </c>
      <c r="M152" s="31">
        <v>15600</v>
      </c>
      <c r="N152" s="31">
        <v>15600</v>
      </c>
      <c r="O152" s="31">
        <v>15600</v>
      </c>
      <c r="P152" s="83">
        <f t="shared" si="27"/>
        <v>187200</v>
      </c>
    </row>
    <row r="153" spans="1:16" x14ac:dyDescent="0.25">
      <c r="A153" s="328"/>
      <c r="B153" s="330"/>
      <c r="C153" s="156">
        <v>16</v>
      </c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83">
        <f t="shared" si="27"/>
        <v>0</v>
      </c>
    </row>
    <row r="154" spans="1:16" x14ac:dyDescent="0.25">
      <c r="A154" s="328"/>
      <c r="B154" s="330"/>
      <c r="C154" s="156">
        <v>17</v>
      </c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83">
        <f t="shared" si="27"/>
        <v>0</v>
      </c>
    </row>
    <row r="155" spans="1:16" x14ac:dyDescent="0.25">
      <c r="A155" s="327">
        <v>212</v>
      </c>
      <c r="B155" s="329" t="s">
        <v>84</v>
      </c>
      <c r="C155" s="156">
        <v>11</v>
      </c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83">
        <f t="shared" si="27"/>
        <v>0</v>
      </c>
    </row>
    <row r="156" spans="1:16" x14ac:dyDescent="0.25">
      <c r="A156" s="328"/>
      <c r="B156" s="330"/>
      <c r="C156" s="156">
        <v>14</v>
      </c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83">
        <f t="shared" si="27"/>
        <v>0</v>
      </c>
    </row>
    <row r="157" spans="1:16" x14ac:dyDescent="0.25">
      <c r="A157" s="328"/>
      <c r="B157" s="330"/>
      <c r="C157" s="156">
        <v>15</v>
      </c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83">
        <f t="shared" si="27"/>
        <v>0</v>
      </c>
    </row>
    <row r="158" spans="1:16" x14ac:dyDescent="0.25">
      <c r="A158" s="328"/>
      <c r="B158" s="330"/>
      <c r="C158" s="156">
        <v>16</v>
      </c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83">
        <f t="shared" si="27"/>
        <v>0</v>
      </c>
    </row>
    <row r="159" spans="1:16" x14ac:dyDescent="0.25">
      <c r="A159" s="328"/>
      <c r="B159" s="330"/>
      <c r="C159" s="156">
        <v>17</v>
      </c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83">
        <f t="shared" si="27"/>
        <v>0</v>
      </c>
    </row>
    <row r="160" spans="1:16" x14ac:dyDescent="0.25">
      <c r="A160" s="327">
        <v>213</v>
      </c>
      <c r="B160" s="329" t="s">
        <v>85</v>
      </c>
      <c r="C160" s="156">
        <v>11</v>
      </c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83">
        <f t="shared" si="27"/>
        <v>0</v>
      </c>
    </row>
    <row r="161" spans="1:16" x14ac:dyDescent="0.25">
      <c r="A161" s="328"/>
      <c r="B161" s="330"/>
      <c r="C161" s="156">
        <v>14</v>
      </c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83">
        <f t="shared" si="27"/>
        <v>0</v>
      </c>
    </row>
    <row r="162" spans="1:16" x14ac:dyDescent="0.25">
      <c r="A162" s="328"/>
      <c r="B162" s="330"/>
      <c r="C162" s="156">
        <v>15</v>
      </c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83">
        <f t="shared" si="27"/>
        <v>0</v>
      </c>
    </row>
    <row r="163" spans="1:16" x14ac:dyDescent="0.25">
      <c r="A163" s="328"/>
      <c r="B163" s="330"/>
      <c r="C163" s="156">
        <v>16</v>
      </c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83">
        <f t="shared" si="27"/>
        <v>0</v>
      </c>
    </row>
    <row r="164" spans="1:16" x14ac:dyDescent="0.25">
      <c r="A164" s="328"/>
      <c r="B164" s="330"/>
      <c r="C164" s="156">
        <v>17</v>
      </c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83">
        <f t="shared" si="27"/>
        <v>0</v>
      </c>
    </row>
    <row r="165" spans="1:16" x14ac:dyDescent="0.25">
      <c r="A165" s="327">
        <v>214</v>
      </c>
      <c r="B165" s="329" t="s">
        <v>86</v>
      </c>
      <c r="C165" s="156">
        <v>11</v>
      </c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83">
        <f t="shared" si="27"/>
        <v>0</v>
      </c>
    </row>
    <row r="166" spans="1:16" x14ac:dyDescent="0.25">
      <c r="A166" s="328"/>
      <c r="B166" s="330"/>
      <c r="C166" s="156">
        <v>14</v>
      </c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83">
        <f t="shared" si="27"/>
        <v>0</v>
      </c>
    </row>
    <row r="167" spans="1:16" x14ac:dyDescent="0.25">
      <c r="A167" s="328"/>
      <c r="B167" s="330"/>
      <c r="C167" s="156">
        <v>15</v>
      </c>
      <c r="D167" s="31">
        <v>6500</v>
      </c>
      <c r="E167" s="31">
        <v>6500</v>
      </c>
      <c r="F167" s="31">
        <v>6500</v>
      </c>
      <c r="G167" s="31">
        <v>6500</v>
      </c>
      <c r="H167" s="31">
        <v>6500</v>
      </c>
      <c r="I167" s="31">
        <v>6500</v>
      </c>
      <c r="J167" s="31">
        <v>6500</v>
      </c>
      <c r="K167" s="31">
        <v>6500</v>
      </c>
      <c r="L167" s="31">
        <v>6500</v>
      </c>
      <c r="M167" s="31">
        <v>6500</v>
      </c>
      <c r="N167" s="31">
        <v>6500</v>
      </c>
      <c r="O167" s="31">
        <v>6500</v>
      </c>
      <c r="P167" s="83">
        <f t="shared" si="27"/>
        <v>78000</v>
      </c>
    </row>
    <row r="168" spans="1:16" x14ac:dyDescent="0.25">
      <c r="A168" s="328"/>
      <c r="B168" s="330"/>
      <c r="C168" s="156">
        <v>16</v>
      </c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83">
        <f t="shared" si="27"/>
        <v>0</v>
      </c>
    </row>
    <row r="169" spans="1:16" x14ac:dyDescent="0.25">
      <c r="A169" s="328"/>
      <c r="B169" s="330"/>
      <c r="C169" s="156">
        <v>17</v>
      </c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83">
        <f t="shared" si="27"/>
        <v>0</v>
      </c>
    </row>
    <row r="170" spans="1:16" x14ac:dyDescent="0.25">
      <c r="A170" s="327">
        <v>215</v>
      </c>
      <c r="B170" s="329" t="s">
        <v>87</v>
      </c>
      <c r="C170" s="156">
        <v>11</v>
      </c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83">
        <f t="shared" si="27"/>
        <v>0</v>
      </c>
    </row>
    <row r="171" spans="1:16" x14ac:dyDescent="0.25">
      <c r="A171" s="328"/>
      <c r="B171" s="330"/>
      <c r="C171" s="156">
        <v>14</v>
      </c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83">
        <f t="shared" si="27"/>
        <v>0</v>
      </c>
    </row>
    <row r="172" spans="1:16" x14ac:dyDescent="0.25">
      <c r="A172" s="328"/>
      <c r="B172" s="330"/>
      <c r="C172" s="156">
        <v>15</v>
      </c>
      <c r="D172" s="31">
        <v>7000</v>
      </c>
      <c r="E172" s="31">
        <v>7000</v>
      </c>
      <c r="F172" s="31">
        <v>7000</v>
      </c>
      <c r="G172" s="31">
        <v>7000</v>
      </c>
      <c r="H172" s="31">
        <v>7000</v>
      </c>
      <c r="I172" s="31">
        <v>7000</v>
      </c>
      <c r="J172" s="31">
        <v>7000</v>
      </c>
      <c r="K172" s="31">
        <v>7000</v>
      </c>
      <c r="L172" s="31">
        <v>7000</v>
      </c>
      <c r="M172" s="31">
        <v>7000</v>
      </c>
      <c r="N172" s="31">
        <v>7000</v>
      </c>
      <c r="O172" s="31">
        <v>7000</v>
      </c>
      <c r="P172" s="83">
        <f t="shared" si="27"/>
        <v>84000</v>
      </c>
    </row>
    <row r="173" spans="1:16" x14ac:dyDescent="0.25">
      <c r="A173" s="328"/>
      <c r="B173" s="330"/>
      <c r="C173" s="156">
        <v>16</v>
      </c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83">
        <f t="shared" si="27"/>
        <v>0</v>
      </c>
    </row>
    <row r="174" spans="1:16" x14ac:dyDescent="0.25">
      <c r="A174" s="328"/>
      <c r="B174" s="330"/>
      <c r="C174" s="156">
        <v>17</v>
      </c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83">
        <f t="shared" si="27"/>
        <v>0</v>
      </c>
    </row>
    <row r="175" spans="1:16" x14ac:dyDescent="0.25">
      <c r="A175" s="327">
        <v>216</v>
      </c>
      <c r="B175" s="329" t="s">
        <v>88</v>
      </c>
      <c r="C175" s="156">
        <v>11</v>
      </c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83">
        <f t="shared" si="27"/>
        <v>0</v>
      </c>
    </row>
    <row r="176" spans="1:16" x14ac:dyDescent="0.25">
      <c r="A176" s="328"/>
      <c r="B176" s="330"/>
      <c r="C176" s="156">
        <v>14</v>
      </c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83">
        <f t="shared" si="27"/>
        <v>0</v>
      </c>
    </row>
    <row r="177" spans="1:16" x14ac:dyDescent="0.25">
      <c r="A177" s="328"/>
      <c r="B177" s="330"/>
      <c r="C177" s="156">
        <v>15</v>
      </c>
      <c r="D177" s="31">
        <v>8000</v>
      </c>
      <c r="E177" s="31">
        <v>8000</v>
      </c>
      <c r="F177" s="31">
        <v>8000</v>
      </c>
      <c r="G177" s="31">
        <v>8000</v>
      </c>
      <c r="H177" s="31">
        <v>8000</v>
      </c>
      <c r="I177" s="31">
        <v>8000</v>
      </c>
      <c r="J177" s="31">
        <v>8000</v>
      </c>
      <c r="K177" s="31">
        <v>8000</v>
      </c>
      <c r="L177" s="31">
        <v>8000</v>
      </c>
      <c r="M177" s="31">
        <v>8000</v>
      </c>
      <c r="N177" s="31">
        <v>8000</v>
      </c>
      <c r="O177" s="31">
        <v>8000</v>
      </c>
      <c r="P177" s="83">
        <f t="shared" si="27"/>
        <v>96000</v>
      </c>
    </row>
    <row r="178" spans="1:16" x14ac:dyDescent="0.25">
      <c r="A178" s="328"/>
      <c r="B178" s="330"/>
      <c r="C178" s="156">
        <v>16</v>
      </c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83">
        <f t="shared" si="27"/>
        <v>0</v>
      </c>
    </row>
    <row r="179" spans="1:16" x14ac:dyDescent="0.25">
      <c r="A179" s="328"/>
      <c r="B179" s="330"/>
      <c r="C179" s="156">
        <v>17</v>
      </c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83">
        <f t="shared" si="27"/>
        <v>0</v>
      </c>
    </row>
    <row r="180" spans="1:16" x14ac:dyDescent="0.25">
      <c r="A180" s="327">
        <v>217</v>
      </c>
      <c r="B180" s="329" t="s">
        <v>89</v>
      </c>
      <c r="C180" s="156">
        <v>11</v>
      </c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83">
        <f t="shared" si="27"/>
        <v>0</v>
      </c>
    </row>
    <row r="181" spans="1:16" x14ac:dyDescent="0.25">
      <c r="A181" s="328"/>
      <c r="B181" s="330"/>
      <c r="C181" s="156">
        <v>14</v>
      </c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83">
        <f t="shared" si="27"/>
        <v>0</v>
      </c>
    </row>
    <row r="182" spans="1:16" x14ac:dyDescent="0.25">
      <c r="A182" s="328"/>
      <c r="B182" s="330"/>
      <c r="C182" s="156">
        <v>15</v>
      </c>
      <c r="D182" s="220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83">
        <f>SUM(E182:O182)</f>
        <v>0</v>
      </c>
    </row>
    <row r="183" spans="1:16" x14ac:dyDescent="0.25">
      <c r="A183" s="328"/>
      <c r="B183" s="330"/>
      <c r="C183" s="156">
        <v>16</v>
      </c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83">
        <f t="shared" si="27"/>
        <v>0</v>
      </c>
    </row>
    <row r="184" spans="1:16" x14ac:dyDescent="0.25">
      <c r="A184" s="328"/>
      <c r="B184" s="330"/>
      <c r="C184" s="156">
        <v>17</v>
      </c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83">
        <f t="shared" si="27"/>
        <v>0</v>
      </c>
    </row>
    <row r="185" spans="1:16" x14ac:dyDescent="0.25">
      <c r="A185" s="327">
        <v>218</v>
      </c>
      <c r="B185" s="329" t="s">
        <v>90</v>
      </c>
      <c r="C185" s="156">
        <v>11</v>
      </c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83">
        <f t="shared" si="27"/>
        <v>0</v>
      </c>
    </row>
    <row r="186" spans="1:16" x14ac:dyDescent="0.25">
      <c r="A186" s="328"/>
      <c r="B186" s="330"/>
      <c r="C186" s="156">
        <v>14</v>
      </c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83">
        <f t="shared" si="27"/>
        <v>0</v>
      </c>
    </row>
    <row r="187" spans="1:16" x14ac:dyDescent="0.25">
      <c r="A187" s="328"/>
      <c r="B187" s="330"/>
      <c r="C187" s="156">
        <v>15</v>
      </c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83">
        <f t="shared" si="27"/>
        <v>0</v>
      </c>
    </row>
    <row r="188" spans="1:16" x14ac:dyDescent="0.25">
      <c r="A188" s="328"/>
      <c r="B188" s="330"/>
      <c r="C188" s="156">
        <v>16</v>
      </c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83">
        <f t="shared" si="27"/>
        <v>0</v>
      </c>
    </row>
    <row r="189" spans="1:16" x14ac:dyDescent="0.25">
      <c r="A189" s="328"/>
      <c r="B189" s="330"/>
      <c r="C189" s="156">
        <v>17</v>
      </c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83">
        <f t="shared" si="27"/>
        <v>0</v>
      </c>
    </row>
    <row r="190" spans="1:16" x14ac:dyDescent="0.25">
      <c r="A190" s="96">
        <v>2200</v>
      </c>
      <c r="B190" s="337" t="s">
        <v>91</v>
      </c>
      <c r="C190" s="338"/>
      <c r="D190" s="110">
        <f t="shared" ref="D190:P190" si="28">SUM(D191:D206)</f>
        <v>12334</v>
      </c>
      <c r="E190" s="110">
        <f t="shared" si="28"/>
        <v>12334</v>
      </c>
      <c r="F190" s="110">
        <f t="shared" si="28"/>
        <v>12334</v>
      </c>
      <c r="G190" s="110">
        <f t="shared" si="28"/>
        <v>12334</v>
      </c>
      <c r="H190" s="110">
        <f t="shared" si="28"/>
        <v>12334</v>
      </c>
      <c r="I190" s="110">
        <f t="shared" si="28"/>
        <v>12334</v>
      </c>
      <c r="J190" s="110">
        <f t="shared" si="28"/>
        <v>12334</v>
      </c>
      <c r="K190" s="110">
        <f t="shared" si="28"/>
        <v>12334</v>
      </c>
      <c r="L190" s="110">
        <f t="shared" si="28"/>
        <v>12334</v>
      </c>
      <c r="M190" s="110">
        <f t="shared" si="28"/>
        <v>12334</v>
      </c>
      <c r="N190" s="110">
        <f t="shared" si="28"/>
        <v>12334</v>
      </c>
      <c r="O190" s="110">
        <f t="shared" si="28"/>
        <v>12334</v>
      </c>
      <c r="P190" s="110">
        <f t="shared" si="28"/>
        <v>148008</v>
      </c>
    </row>
    <row r="191" spans="1:16" x14ac:dyDescent="0.25">
      <c r="A191" s="327">
        <v>221</v>
      </c>
      <c r="B191" s="329" t="s">
        <v>92</v>
      </c>
      <c r="C191" s="156">
        <v>11</v>
      </c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83">
        <f>SUM(D191:O191)</f>
        <v>0</v>
      </c>
    </row>
    <row r="192" spans="1:16" x14ac:dyDescent="0.25">
      <c r="A192" s="328"/>
      <c r="B192" s="330"/>
      <c r="C192" s="156">
        <v>14</v>
      </c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83">
        <f t="shared" ref="P192:P206" si="29">SUM(D192:O192)</f>
        <v>0</v>
      </c>
    </row>
    <row r="193" spans="1:16" x14ac:dyDescent="0.25">
      <c r="A193" s="328"/>
      <c r="B193" s="330"/>
      <c r="C193" s="156">
        <v>15</v>
      </c>
      <c r="D193" s="31">
        <v>9000</v>
      </c>
      <c r="E193" s="31">
        <v>9000</v>
      </c>
      <c r="F193" s="31">
        <v>9000</v>
      </c>
      <c r="G193" s="31">
        <v>9000</v>
      </c>
      <c r="H193" s="31">
        <v>9000</v>
      </c>
      <c r="I193" s="31">
        <v>9000</v>
      </c>
      <c r="J193" s="31">
        <v>9000</v>
      </c>
      <c r="K193" s="31">
        <v>9000</v>
      </c>
      <c r="L193" s="31">
        <v>9000</v>
      </c>
      <c r="M193" s="31">
        <v>9000</v>
      </c>
      <c r="N193" s="31">
        <v>9000</v>
      </c>
      <c r="O193" s="31">
        <v>9000</v>
      </c>
      <c r="P193" s="83">
        <f t="shared" si="29"/>
        <v>108000</v>
      </c>
    </row>
    <row r="194" spans="1:16" x14ac:dyDescent="0.25">
      <c r="A194" s="328"/>
      <c r="B194" s="330"/>
      <c r="C194" s="156">
        <v>16</v>
      </c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83">
        <f t="shared" si="29"/>
        <v>0</v>
      </c>
    </row>
    <row r="195" spans="1:16" x14ac:dyDescent="0.25">
      <c r="A195" s="328"/>
      <c r="B195" s="330"/>
      <c r="C195" s="156">
        <v>17</v>
      </c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83">
        <f t="shared" si="29"/>
        <v>0</v>
      </c>
    </row>
    <row r="196" spans="1:16" x14ac:dyDescent="0.25">
      <c r="A196" s="328"/>
      <c r="B196" s="330"/>
      <c r="C196" s="156">
        <v>25</v>
      </c>
      <c r="D196" s="31">
        <v>3334</v>
      </c>
      <c r="E196" s="31">
        <v>3334</v>
      </c>
      <c r="F196" s="31">
        <v>3334</v>
      </c>
      <c r="G196" s="31">
        <v>3334</v>
      </c>
      <c r="H196" s="31">
        <v>3334</v>
      </c>
      <c r="I196" s="31">
        <v>3334</v>
      </c>
      <c r="J196" s="31">
        <v>3334</v>
      </c>
      <c r="K196" s="31">
        <v>3334</v>
      </c>
      <c r="L196" s="31">
        <v>3334</v>
      </c>
      <c r="M196" s="31">
        <v>3334</v>
      </c>
      <c r="N196" s="31">
        <v>3334</v>
      </c>
      <c r="O196" s="31">
        <v>3334</v>
      </c>
      <c r="P196" s="83">
        <f t="shared" si="29"/>
        <v>40008</v>
      </c>
    </row>
    <row r="197" spans="1:16" x14ac:dyDescent="0.25">
      <c r="A197" s="327">
        <v>222</v>
      </c>
      <c r="B197" s="329" t="s">
        <v>93</v>
      </c>
      <c r="C197" s="156">
        <v>11</v>
      </c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83">
        <f t="shared" si="29"/>
        <v>0</v>
      </c>
    </row>
    <row r="198" spans="1:16" x14ac:dyDescent="0.25">
      <c r="A198" s="328"/>
      <c r="B198" s="330"/>
      <c r="C198" s="156">
        <v>14</v>
      </c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83">
        <f t="shared" si="29"/>
        <v>0</v>
      </c>
    </row>
    <row r="199" spans="1:16" x14ac:dyDescent="0.25">
      <c r="A199" s="328"/>
      <c r="B199" s="330"/>
      <c r="C199" s="156">
        <v>15</v>
      </c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83">
        <f t="shared" si="29"/>
        <v>0</v>
      </c>
    </row>
    <row r="200" spans="1:16" x14ac:dyDescent="0.25">
      <c r="A200" s="328"/>
      <c r="B200" s="330"/>
      <c r="C200" s="156">
        <v>16</v>
      </c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83">
        <f t="shared" si="29"/>
        <v>0</v>
      </c>
    </row>
    <row r="201" spans="1:16" x14ac:dyDescent="0.25">
      <c r="A201" s="328"/>
      <c r="B201" s="330"/>
      <c r="C201" s="156">
        <v>17</v>
      </c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83">
        <f t="shared" si="29"/>
        <v>0</v>
      </c>
    </row>
    <row r="202" spans="1:16" x14ac:dyDescent="0.25">
      <c r="A202" s="327">
        <v>223</v>
      </c>
      <c r="B202" s="329" t="s">
        <v>94</v>
      </c>
      <c r="C202" s="156">
        <v>11</v>
      </c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83">
        <f t="shared" si="29"/>
        <v>0</v>
      </c>
    </row>
    <row r="203" spans="1:16" x14ac:dyDescent="0.25">
      <c r="A203" s="328"/>
      <c r="B203" s="330"/>
      <c r="C203" s="156">
        <v>14</v>
      </c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83">
        <f t="shared" si="29"/>
        <v>0</v>
      </c>
    </row>
    <row r="204" spans="1:16" x14ac:dyDescent="0.25">
      <c r="A204" s="328"/>
      <c r="B204" s="330"/>
      <c r="C204" s="156">
        <v>15</v>
      </c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83">
        <f t="shared" si="29"/>
        <v>0</v>
      </c>
    </row>
    <row r="205" spans="1:16" x14ac:dyDescent="0.25">
      <c r="A205" s="328"/>
      <c r="B205" s="330"/>
      <c r="C205" s="156">
        <v>16</v>
      </c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83">
        <f t="shared" si="29"/>
        <v>0</v>
      </c>
    </row>
    <row r="206" spans="1:16" x14ac:dyDescent="0.25">
      <c r="A206" s="328"/>
      <c r="B206" s="330"/>
      <c r="C206" s="156">
        <v>17</v>
      </c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83">
        <f t="shared" si="29"/>
        <v>0</v>
      </c>
    </row>
    <row r="207" spans="1:16" x14ac:dyDescent="0.25">
      <c r="A207" s="96">
        <v>2300</v>
      </c>
      <c r="B207" s="337" t="s">
        <v>95</v>
      </c>
      <c r="C207" s="338"/>
      <c r="D207" s="110">
        <f t="shared" ref="D207:P207" si="30">SUM(D208:D216)</f>
        <v>0</v>
      </c>
      <c r="E207" s="110">
        <f t="shared" si="30"/>
        <v>0</v>
      </c>
      <c r="F207" s="110">
        <f t="shared" si="30"/>
        <v>0</v>
      </c>
      <c r="G207" s="110">
        <f t="shared" si="30"/>
        <v>0</v>
      </c>
      <c r="H207" s="110">
        <f t="shared" si="30"/>
        <v>0</v>
      </c>
      <c r="I207" s="110">
        <f t="shared" si="30"/>
        <v>0</v>
      </c>
      <c r="J207" s="110">
        <f t="shared" si="30"/>
        <v>0</v>
      </c>
      <c r="K207" s="110">
        <f t="shared" si="30"/>
        <v>0</v>
      </c>
      <c r="L207" s="110">
        <f t="shared" si="30"/>
        <v>0</v>
      </c>
      <c r="M207" s="110">
        <f t="shared" si="30"/>
        <v>0</v>
      </c>
      <c r="N207" s="110">
        <f t="shared" si="30"/>
        <v>0</v>
      </c>
      <c r="O207" s="110">
        <f t="shared" si="30"/>
        <v>0</v>
      </c>
      <c r="P207" s="110">
        <f t="shared" si="30"/>
        <v>0</v>
      </c>
    </row>
    <row r="208" spans="1:16" ht="30" x14ac:dyDescent="0.25">
      <c r="A208" s="99">
        <v>231</v>
      </c>
      <c r="B208" s="100" t="s">
        <v>96</v>
      </c>
      <c r="C208" s="151"/>
      <c r="D208" s="151"/>
      <c r="E208" s="151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102">
        <f t="shared" ref="P208:P216" si="31">SUM(D208:O208)</f>
        <v>0</v>
      </c>
    </row>
    <row r="209" spans="1:16" x14ac:dyDescent="0.25">
      <c r="A209" s="99">
        <v>232</v>
      </c>
      <c r="B209" s="100" t="s">
        <v>97</v>
      </c>
      <c r="C209" s="151"/>
      <c r="D209" s="151"/>
      <c r="E209" s="151"/>
      <c r="F209" s="151"/>
      <c r="G209" s="151"/>
      <c r="H209" s="151"/>
      <c r="I209" s="151"/>
      <c r="J209" s="151"/>
      <c r="K209" s="151"/>
      <c r="L209" s="151"/>
      <c r="M209" s="151"/>
      <c r="N209" s="151"/>
      <c r="O209" s="151"/>
      <c r="P209" s="102">
        <f t="shared" si="31"/>
        <v>0</v>
      </c>
    </row>
    <row r="210" spans="1:16" x14ac:dyDescent="0.25">
      <c r="A210" s="99">
        <v>233</v>
      </c>
      <c r="B210" s="100" t="s">
        <v>98</v>
      </c>
      <c r="C210" s="151"/>
      <c r="D210" s="151"/>
      <c r="E210" s="151"/>
      <c r="F210" s="151"/>
      <c r="G210" s="151"/>
      <c r="H210" s="151"/>
      <c r="I210" s="151"/>
      <c r="J210" s="151"/>
      <c r="K210" s="151"/>
      <c r="L210" s="151"/>
      <c r="M210" s="151"/>
      <c r="N210" s="151"/>
      <c r="O210" s="151"/>
      <c r="P210" s="102">
        <f t="shared" si="31"/>
        <v>0</v>
      </c>
    </row>
    <row r="211" spans="1:16" ht="30" x14ac:dyDescent="0.25">
      <c r="A211" s="99">
        <v>234</v>
      </c>
      <c r="B211" s="100" t="s">
        <v>99</v>
      </c>
      <c r="C211" s="151"/>
      <c r="D211" s="151"/>
      <c r="E211" s="151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102">
        <f t="shared" si="31"/>
        <v>0</v>
      </c>
    </row>
    <row r="212" spans="1:16" ht="30" x14ac:dyDescent="0.25">
      <c r="A212" s="99">
        <v>235</v>
      </c>
      <c r="B212" s="100" t="s">
        <v>100</v>
      </c>
      <c r="C212" s="151"/>
      <c r="D212" s="151"/>
      <c r="E212" s="151"/>
      <c r="F212" s="151"/>
      <c r="G212" s="151"/>
      <c r="H212" s="151"/>
      <c r="I212" s="151"/>
      <c r="J212" s="151"/>
      <c r="K212" s="151"/>
      <c r="L212" s="151"/>
      <c r="M212" s="151"/>
      <c r="N212" s="151"/>
      <c r="O212" s="151"/>
      <c r="P212" s="102">
        <f t="shared" si="31"/>
        <v>0</v>
      </c>
    </row>
    <row r="213" spans="1:16" ht="30" x14ac:dyDescent="0.25">
      <c r="A213" s="99">
        <v>236</v>
      </c>
      <c r="B213" s="100" t="s">
        <v>101</v>
      </c>
      <c r="C213" s="151"/>
      <c r="D213" s="151"/>
      <c r="E213" s="151"/>
      <c r="F213" s="151"/>
      <c r="G213" s="151"/>
      <c r="H213" s="151"/>
      <c r="I213" s="151"/>
      <c r="J213" s="151"/>
      <c r="K213" s="151"/>
      <c r="L213" s="151"/>
      <c r="M213" s="151"/>
      <c r="N213" s="151"/>
      <c r="O213" s="151"/>
      <c r="P213" s="102">
        <f t="shared" si="31"/>
        <v>0</v>
      </c>
    </row>
    <row r="214" spans="1:16" x14ac:dyDescent="0.25">
      <c r="A214" s="99">
        <v>237</v>
      </c>
      <c r="B214" s="100" t="s">
        <v>102</v>
      </c>
      <c r="C214" s="151"/>
      <c r="D214" s="151"/>
      <c r="E214" s="151"/>
      <c r="F214" s="151"/>
      <c r="G214" s="151"/>
      <c r="H214" s="151"/>
      <c r="I214" s="151"/>
      <c r="J214" s="151"/>
      <c r="K214" s="151"/>
      <c r="L214" s="151"/>
      <c r="M214" s="151"/>
      <c r="N214" s="151"/>
      <c r="O214" s="151"/>
      <c r="P214" s="102">
        <f t="shared" si="31"/>
        <v>0</v>
      </c>
    </row>
    <row r="215" spans="1:16" x14ac:dyDescent="0.25">
      <c r="A215" s="99">
        <v>238</v>
      </c>
      <c r="B215" s="100" t="s">
        <v>103</v>
      </c>
      <c r="C215" s="151"/>
      <c r="D215" s="151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02">
        <f t="shared" si="31"/>
        <v>0</v>
      </c>
    </row>
    <row r="216" spans="1:16" x14ac:dyDescent="0.25">
      <c r="A216" s="99">
        <v>239</v>
      </c>
      <c r="B216" s="100" t="s">
        <v>104</v>
      </c>
      <c r="C216" s="151"/>
      <c r="D216" s="151"/>
      <c r="E216" s="151"/>
      <c r="F216" s="151"/>
      <c r="G216" s="151"/>
      <c r="H216" s="151"/>
      <c r="I216" s="151"/>
      <c r="J216" s="151"/>
      <c r="K216" s="151"/>
      <c r="L216" s="151"/>
      <c r="M216" s="151"/>
      <c r="N216" s="151"/>
      <c r="O216" s="151"/>
      <c r="P216" s="102">
        <f t="shared" si="31"/>
        <v>0</v>
      </c>
    </row>
    <row r="217" spans="1:16" x14ac:dyDescent="0.25">
      <c r="A217" s="112">
        <v>2400</v>
      </c>
      <c r="B217" s="321" t="s">
        <v>105</v>
      </c>
      <c r="C217" s="322"/>
      <c r="D217" s="110">
        <f>SUM(D218:D289)</f>
        <v>99486</v>
      </c>
      <c r="E217" s="110">
        <f t="shared" ref="E217:P217" si="32">SUM(E218:E289)</f>
        <v>99486</v>
      </c>
      <c r="F217" s="110">
        <f t="shared" si="32"/>
        <v>99486</v>
      </c>
      <c r="G217" s="110">
        <f t="shared" si="32"/>
        <v>99486</v>
      </c>
      <c r="H217" s="110">
        <f t="shared" si="32"/>
        <v>99486</v>
      </c>
      <c r="I217" s="110">
        <f t="shared" si="32"/>
        <v>99486</v>
      </c>
      <c r="J217" s="110">
        <f t="shared" si="32"/>
        <v>99486</v>
      </c>
      <c r="K217" s="110">
        <f t="shared" si="32"/>
        <v>99486</v>
      </c>
      <c r="L217" s="110">
        <f t="shared" si="32"/>
        <v>99486</v>
      </c>
      <c r="M217" s="110">
        <f t="shared" si="32"/>
        <v>99486</v>
      </c>
      <c r="N217" s="110">
        <f t="shared" si="32"/>
        <v>99486</v>
      </c>
      <c r="O217" s="110">
        <f t="shared" si="32"/>
        <v>99486</v>
      </c>
      <c r="P217" s="110">
        <f t="shared" si="32"/>
        <v>1193832</v>
      </c>
    </row>
    <row r="218" spans="1:16" x14ac:dyDescent="0.25">
      <c r="A218" s="327">
        <v>241</v>
      </c>
      <c r="B218" s="329" t="s">
        <v>106</v>
      </c>
      <c r="C218" s="156">
        <v>11</v>
      </c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83">
        <f>SUM(D218:O218)</f>
        <v>0</v>
      </c>
    </row>
    <row r="219" spans="1:16" x14ac:dyDescent="0.25">
      <c r="A219" s="328"/>
      <c r="B219" s="330"/>
      <c r="C219" s="156">
        <v>14</v>
      </c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83">
        <f t="shared" ref="P219:P282" si="33">SUM(D219:O219)</f>
        <v>0</v>
      </c>
    </row>
    <row r="220" spans="1:16" x14ac:dyDescent="0.25">
      <c r="A220" s="328"/>
      <c r="B220" s="330"/>
      <c r="C220" s="156">
        <v>15</v>
      </c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83">
        <f t="shared" si="33"/>
        <v>0</v>
      </c>
    </row>
    <row r="221" spans="1:16" x14ac:dyDescent="0.25">
      <c r="A221" s="328"/>
      <c r="B221" s="330"/>
      <c r="C221" s="156">
        <v>16</v>
      </c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83">
        <f t="shared" si="33"/>
        <v>0</v>
      </c>
    </row>
    <row r="222" spans="1:16" x14ac:dyDescent="0.25">
      <c r="A222" s="328"/>
      <c r="B222" s="330"/>
      <c r="C222" s="156">
        <v>17</v>
      </c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83">
        <f t="shared" si="33"/>
        <v>0</v>
      </c>
    </row>
    <row r="223" spans="1:16" x14ac:dyDescent="0.25">
      <c r="A223" s="328"/>
      <c r="B223" s="330"/>
      <c r="C223" s="156">
        <v>25</v>
      </c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83">
        <f t="shared" si="33"/>
        <v>0</v>
      </c>
    </row>
    <row r="224" spans="1:16" x14ac:dyDescent="0.25">
      <c r="A224" s="328"/>
      <c r="B224" s="330"/>
      <c r="C224" s="156">
        <v>26</v>
      </c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83">
        <f t="shared" si="33"/>
        <v>0</v>
      </c>
    </row>
    <row r="225" spans="1:16" x14ac:dyDescent="0.25">
      <c r="A225" s="333"/>
      <c r="B225" s="334"/>
      <c r="C225" s="156">
        <v>27</v>
      </c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83">
        <f t="shared" si="33"/>
        <v>0</v>
      </c>
    </row>
    <row r="226" spans="1:16" x14ac:dyDescent="0.25">
      <c r="A226" s="327">
        <v>242</v>
      </c>
      <c r="B226" s="329" t="s">
        <v>107</v>
      </c>
      <c r="C226" s="156">
        <v>11</v>
      </c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83">
        <f t="shared" si="33"/>
        <v>0</v>
      </c>
    </row>
    <row r="227" spans="1:16" x14ac:dyDescent="0.25">
      <c r="A227" s="328"/>
      <c r="B227" s="330"/>
      <c r="C227" s="156">
        <v>14</v>
      </c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83">
        <f t="shared" si="33"/>
        <v>0</v>
      </c>
    </row>
    <row r="228" spans="1:16" x14ac:dyDescent="0.25">
      <c r="A228" s="328"/>
      <c r="B228" s="330"/>
      <c r="C228" s="156">
        <v>15</v>
      </c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83">
        <f t="shared" si="33"/>
        <v>0</v>
      </c>
    </row>
    <row r="229" spans="1:16" x14ac:dyDescent="0.25">
      <c r="A229" s="328"/>
      <c r="B229" s="330"/>
      <c r="C229" s="156">
        <v>16</v>
      </c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83">
        <f t="shared" si="33"/>
        <v>0</v>
      </c>
    </row>
    <row r="230" spans="1:16" x14ac:dyDescent="0.25">
      <c r="A230" s="328"/>
      <c r="B230" s="330"/>
      <c r="C230" s="156">
        <v>17</v>
      </c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83">
        <f t="shared" si="33"/>
        <v>0</v>
      </c>
    </row>
    <row r="231" spans="1:16" x14ac:dyDescent="0.25">
      <c r="A231" s="328"/>
      <c r="B231" s="330"/>
      <c r="C231" s="156">
        <v>25</v>
      </c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83">
        <f t="shared" si="33"/>
        <v>0</v>
      </c>
    </row>
    <row r="232" spans="1:16" x14ac:dyDescent="0.25">
      <c r="A232" s="328"/>
      <c r="B232" s="330"/>
      <c r="C232" s="156">
        <v>26</v>
      </c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83">
        <f t="shared" si="33"/>
        <v>0</v>
      </c>
    </row>
    <row r="233" spans="1:16" x14ac:dyDescent="0.25">
      <c r="A233" s="333"/>
      <c r="B233" s="334"/>
      <c r="C233" s="156">
        <v>27</v>
      </c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83">
        <f t="shared" si="33"/>
        <v>0</v>
      </c>
    </row>
    <row r="234" spans="1:16" x14ac:dyDescent="0.25">
      <c r="A234" s="327">
        <v>243</v>
      </c>
      <c r="B234" s="329" t="s">
        <v>108</v>
      </c>
      <c r="C234" s="156">
        <v>11</v>
      </c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83">
        <f t="shared" si="33"/>
        <v>0</v>
      </c>
    </row>
    <row r="235" spans="1:16" x14ac:dyDescent="0.25">
      <c r="A235" s="328"/>
      <c r="B235" s="330"/>
      <c r="C235" s="156">
        <v>14</v>
      </c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83">
        <f t="shared" si="33"/>
        <v>0</v>
      </c>
    </row>
    <row r="236" spans="1:16" x14ac:dyDescent="0.25">
      <c r="A236" s="328"/>
      <c r="B236" s="330"/>
      <c r="C236" s="156">
        <v>15</v>
      </c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83">
        <f t="shared" si="33"/>
        <v>0</v>
      </c>
    </row>
    <row r="237" spans="1:16" x14ac:dyDescent="0.25">
      <c r="A237" s="328"/>
      <c r="B237" s="330"/>
      <c r="C237" s="156">
        <v>16</v>
      </c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83">
        <f t="shared" si="33"/>
        <v>0</v>
      </c>
    </row>
    <row r="238" spans="1:16" x14ac:dyDescent="0.25">
      <c r="A238" s="328"/>
      <c r="B238" s="330"/>
      <c r="C238" s="156">
        <v>17</v>
      </c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83">
        <f t="shared" si="33"/>
        <v>0</v>
      </c>
    </row>
    <row r="239" spans="1:16" x14ac:dyDescent="0.25">
      <c r="A239" s="328"/>
      <c r="B239" s="330"/>
      <c r="C239" s="156">
        <v>25</v>
      </c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83">
        <f t="shared" si="33"/>
        <v>0</v>
      </c>
    </row>
    <row r="240" spans="1:16" x14ac:dyDescent="0.25">
      <c r="A240" s="328"/>
      <c r="B240" s="330"/>
      <c r="C240" s="156">
        <v>26</v>
      </c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83">
        <f t="shared" si="33"/>
        <v>0</v>
      </c>
    </row>
    <row r="241" spans="1:16" x14ac:dyDescent="0.25">
      <c r="A241" s="333"/>
      <c r="B241" s="334"/>
      <c r="C241" s="156">
        <v>27</v>
      </c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83">
        <f t="shared" si="33"/>
        <v>0</v>
      </c>
    </row>
    <row r="242" spans="1:16" x14ac:dyDescent="0.25">
      <c r="A242" s="327">
        <v>244</v>
      </c>
      <c r="B242" s="329" t="s">
        <v>109</v>
      </c>
      <c r="C242" s="156">
        <v>11</v>
      </c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83">
        <f t="shared" si="33"/>
        <v>0</v>
      </c>
    </row>
    <row r="243" spans="1:16" x14ac:dyDescent="0.25">
      <c r="A243" s="328"/>
      <c r="B243" s="330"/>
      <c r="C243" s="156">
        <v>14</v>
      </c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83">
        <f t="shared" si="33"/>
        <v>0</v>
      </c>
    </row>
    <row r="244" spans="1:16" x14ac:dyDescent="0.25">
      <c r="A244" s="328"/>
      <c r="B244" s="330"/>
      <c r="C244" s="156">
        <v>15</v>
      </c>
      <c r="D244" s="31">
        <v>2200</v>
      </c>
      <c r="E244" s="31">
        <v>2200</v>
      </c>
      <c r="F244" s="31">
        <v>2200</v>
      </c>
      <c r="G244" s="31">
        <v>2200</v>
      </c>
      <c r="H244" s="31">
        <v>2200</v>
      </c>
      <c r="I244" s="31">
        <v>2200</v>
      </c>
      <c r="J244" s="31">
        <v>2200</v>
      </c>
      <c r="K244" s="31">
        <v>2200</v>
      </c>
      <c r="L244" s="31">
        <v>2200</v>
      </c>
      <c r="M244" s="31">
        <v>2200</v>
      </c>
      <c r="N244" s="31">
        <v>2200</v>
      </c>
      <c r="O244" s="31">
        <v>2200</v>
      </c>
      <c r="P244" s="83">
        <f t="shared" si="33"/>
        <v>26400</v>
      </c>
    </row>
    <row r="245" spans="1:16" x14ac:dyDescent="0.25">
      <c r="A245" s="328"/>
      <c r="B245" s="330"/>
      <c r="C245" s="156">
        <v>16</v>
      </c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83">
        <f t="shared" si="33"/>
        <v>0</v>
      </c>
    </row>
    <row r="246" spans="1:16" x14ac:dyDescent="0.25">
      <c r="A246" s="328"/>
      <c r="B246" s="330"/>
      <c r="C246" s="156">
        <v>17</v>
      </c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83">
        <f t="shared" si="33"/>
        <v>0</v>
      </c>
    </row>
    <row r="247" spans="1:16" x14ac:dyDescent="0.25">
      <c r="A247" s="328"/>
      <c r="B247" s="330"/>
      <c r="C247" s="156">
        <v>25</v>
      </c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83">
        <f t="shared" si="33"/>
        <v>0</v>
      </c>
    </row>
    <row r="248" spans="1:16" x14ac:dyDescent="0.25">
      <c r="A248" s="328"/>
      <c r="B248" s="330"/>
      <c r="C248" s="156">
        <v>26</v>
      </c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83">
        <f t="shared" si="33"/>
        <v>0</v>
      </c>
    </row>
    <row r="249" spans="1:16" x14ac:dyDescent="0.25">
      <c r="A249" s="333"/>
      <c r="B249" s="334"/>
      <c r="C249" s="156">
        <v>27</v>
      </c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83">
        <f t="shared" si="33"/>
        <v>0</v>
      </c>
    </row>
    <row r="250" spans="1:16" x14ac:dyDescent="0.25">
      <c r="A250" s="327">
        <v>245</v>
      </c>
      <c r="B250" s="329" t="s">
        <v>110</v>
      </c>
      <c r="C250" s="156">
        <v>11</v>
      </c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83">
        <f t="shared" si="33"/>
        <v>0</v>
      </c>
    </row>
    <row r="251" spans="1:16" x14ac:dyDescent="0.25">
      <c r="A251" s="328"/>
      <c r="B251" s="330"/>
      <c r="C251" s="156">
        <v>14</v>
      </c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83">
        <f t="shared" si="33"/>
        <v>0</v>
      </c>
    </row>
    <row r="252" spans="1:16" x14ac:dyDescent="0.25">
      <c r="A252" s="328"/>
      <c r="B252" s="330"/>
      <c r="C252" s="156">
        <v>15</v>
      </c>
      <c r="D252" s="31">
        <v>1200</v>
      </c>
      <c r="E252" s="31">
        <v>1200</v>
      </c>
      <c r="F252" s="31">
        <v>1200</v>
      </c>
      <c r="G252" s="31">
        <v>1200</v>
      </c>
      <c r="H252" s="31">
        <v>1200</v>
      </c>
      <c r="I252" s="31">
        <v>1200</v>
      </c>
      <c r="J252" s="31">
        <v>1200</v>
      </c>
      <c r="K252" s="31">
        <v>1200</v>
      </c>
      <c r="L252" s="31">
        <v>1200</v>
      </c>
      <c r="M252" s="31">
        <v>1200</v>
      </c>
      <c r="N252" s="31">
        <v>1200</v>
      </c>
      <c r="O252" s="31">
        <v>1200</v>
      </c>
      <c r="P252" s="83">
        <f t="shared" si="33"/>
        <v>14400</v>
      </c>
    </row>
    <row r="253" spans="1:16" x14ac:dyDescent="0.25">
      <c r="A253" s="328"/>
      <c r="B253" s="330"/>
      <c r="C253" s="156">
        <v>16</v>
      </c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83">
        <f t="shared" si="33"/>
        <v>0</v>
      </c>
    </row>
    <row r="254" spans="1:16" x14ac:dyDescent="0.25">
      <c r="A254" s="328"/>
      <c r="B254" s="330"/>
      <c r="C254" s="156">
        <v>17</v>
      </c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83">
        <f t="shared" si="33"/>
        <v>0</v>
      </c>
    </row>
    <row r="255" spans="1:16" x14ac:dyDescent="0.25">
      <c r="A255" s="328"/>
      <c r="B255" s="330"/>
      <c r="C255" s="156">
        <v>25</v>
      </c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83">
        <f t="shared" si="33"/>
        <v>0</v>
      </c>
    </row>
    <row r="256" spans="1:16" x14ac:dyDescent="0.25">
      <c r="A256" s="328"/>
      <c r="B256" s="330"/>
      <c r="C256" s="156">
        <v>26</v>
      </c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83">
        <f t="shared" si="33"/>
        <v>0</v>
      </c>
    </row>
    <row r="257" spans="1:16" x14ac:dyDescent="0.25">
      <c r="A257" s="333"/>
      <c r="B257" s="334"/>
      <c r="C257" s="156">
        <v>27</v>
      </c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83">
        <f t="shared" si="33"/>
        <v>0</v>
      </c>
    </row>
    <row r="258" spans="1:16" x14ac:dyDescent="0.25">
      <c r="A258" s="327">
        <v>246</v>
      </c>
      <c r="B258" s="329" t="s">
        <v>111</v>
      </c>
      <c r="C258" s="156">
        <v>11</v>
      </c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83">
        <f t="shared" si="33"/>
        <v>0</v>
      </c>
    </row>
    <row r="259" spans="1:16" x14ac:dyDescent="0.25">
      <c r="A259" s="328"/>
      <c r="B259" s="330"/>
      <c r="C259" s="156">
        <v>14</v>
      </c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83">
        <f t="shared" si="33"/>
        <v>0</v>
      </c>
    </row>
    <row r="260" spans="1:16" x14ac:dyDescent="0.25">
      <c r="A260" s="328"/>
      <c r="B260" s="330"/>
      <c r="C260" s="156">
        <v>15</v>
      </c>
      <c r="D260" s="31">
        <v>11000</v>
      </c>
      <c r="E260" s="31">
        <v>11000</v>
      </c>
      <c r="F260" s="31">
        <v>11000</v>
      </c>
      <c r="G260" s="31">
        <v>11000</v>
      </c>
      <c r="H260" s="31">
        <v>11000</v>
      </c>
      <c r="I260" s="31">
        <v>11000</v>
      </c>
      <c r="J260" s="31">
        <v>11000</v>
      </c>
      <c r="K260" s="31">
        <v>11000</v>
      </c>
      <c r="L260" s="31">
        <v>11000</v>
      </c>
      <c r="M260" s="31">
        <v>11000</v>
      </c>
      <c r="N260" s="31">
        <v>11000</v>
      </c>
      <c r="O260" s="31">
        <v>11000</v>
      </c>
      <c r="P260" s="83">
        <f t="shared" si="33"/>
        <v>132000</v>
      </c>
    </row>
    <row r="261" spans="1:16" x14ac:dyDescent="0.25">
      <c r="A261" s="328"/>
      <c r="B261" s="330"/>
      <c r="C261" s="156">
        <v>16</v>
      </c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83">
        <f t="shared" si="33"/>
        <v>0</v>
      </c>
    </row>
    <row r="262" spans="1:16" x14ac:dyDescent="0.25">
      <c r="A262" s="328"/>
      <c r="B262" s="330"/>
      <c r="C262" s="156">
        <v>17</v>
      </c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83">
        <f t="shared" si="33"/>
        <v>0</v>
      </c>
    </row>
    <row r="263" spans="1:16" x14ac:dyDescent="0.25">
      <c r="A263" s="328"/>
      <c r="B263" s="330"/>
      <c r="C263" s="156">
        <v>25</v>
      </c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83">
        <f t="shared" si="33"/>
        <v>0</v>
      </c>
    </row>
    <row r="264" spans="1:16" x14ac:dyDescent="0.25">
      <c r="A264" s="328"/>
      <c r="B264" s="330"/>
      <c r="C264" s="156">
        <v>26</v>
      </c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83">
        <f t="shared" si="33"/>
        <v>0</v>
      </c>
    </row>
    <row r="265" spans="1:16" x14ac:dyDescent="0.25">
      <c r="A265" s="333"/>
      <c r="B265" s="334"/>
      <c r="C265" s="156">
        <v>27</v>
      </c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83">
        <f t="shared" si="33"/>
        <v>0</v>
      </c>
    </row>
    <row r="266" spans="1:16" x14ac:dyDescent="0.25">
      <c r="A266" s="327">
        <v>247</v>
      </c>
      <c r="B266" s="329" t="s">
        <v>112</v>
      </c>
      <c r="C266" s="156">
        <v>11</v>
      </c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83">
        <f t="shared" si="33"/>
        <v>0</v>
      </c>
    </row>
    <row r="267" spans="1:16" x14ac:dyDescent="0.25">
      <c r="A267" s="328"/>
      <c r="B267" s="330"/>
      <c r="C267" s="156">
        <v>14</v>
      </c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83">
        <f t="shared" si="33"/>
        <v>0</v>
      </c>
    </row>
    <row r="268" spans="1:16" x14ac:dyDescent="0.25">
      <c r="A268" s="328"/>
      <c r="B268" s="330"/>
      <c r="C268" s="156">
        <v>15</v>
      </c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83">
        <f t="shared" si="33"/>
        <v>0</v>
      </c>
    </row>
    <row r="269" spans="1:16" x14ac:dyDescent="0.25">
      <c r="A269" s="328"/>
      <c r="B269" s="330"/>
      <c r="C269" s="156">
        <v>16</v>
      </c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83">
        <f t="shared" si="33"/>
        <v>0</v>
      </c>
    </row>
    <row r="270" spans="1:16" x14ac:dyDescent="0.25">
      <c r="A270" s="328"/>
      <c r="B270" s="330"/>
      <c r="C270" s="156">
        <v>17</v>
      </c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83">
        <f t="shared" si="33"/>
        <v>0</v>
      </c>
    </row>
    <row r="271" spans="1:16" x14ac:dyDescent="0.25">
      <c r="A271" s="328"/>
      <c r="B271" s="330"/>
      <c r="C271" s="156">
        <v>25</v>
      </c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83">
        <f t="shared" si="33"/>
        <v>0</v>
      </c>
    </row>
    <row r="272" spans="1:16" x14ac:dyDescent="0.25">
      <c r="A272" s="328"/>
      <c r="B272" s="330"/>
      <c r="C272" s="156">
        <v>26</v>
      </c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83">
        <f t="shared" si="33"/>
        <v>0</v>
      </c>
    </row>
    <row r="273" spans="1:16" x14ac:dyDescent="0.25">
      <c r="A273" s="333"/>
      <c r="B273" s="334"/>
      <c r="C273" s="156">
        <v>27</v>
      </c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83">
        <f t="shared" si="33"/>
        <v>0</v>
      </c>
    </row>
    <row r="274" spans="1:16" x14ac:dyDescent="0.25">
      <c r="A274" s="327">
        <v>248</v>
      </c>
      <c r="B274" s="329" t="s">
        <v>113</v>
      </c>
      <c r="C274" s="156">
        <v>11</v>
      </c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83">
        <f t="shared" si="33"/>
        <v>0</v>
      </c>
    </row>
    <row r="275" spans="1:16" x14ac:dyDescent="0.25">
      <c r="A275" s="328"/>
      <c r="B275" s="330"/>
      <c r="C275" s="156">
        <v>14</v>
      </c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83">
        <f t="shared" si="33"/>
        <v>0</v>
      </c>
    </row>
    <row r="276" spans="1:16" x14ac:dyDescent="0.25">
      <c r="A276" s="328"/>
      <c r="B276" s="330"/>
      <c r="C276" s="156">
        <v>15</v>
      </c>
      <c r="D276" s="31">
        <v>6840</v>
      </c>
      <c r="E276" s="31">
        <v>6840</v>
      </c>
      <c r="F276" s="31">
        <v>6840</v>
      </c>
      <c r="G276" s="31">
        <v>6840</v>
      </c>
      <c r="H276" s="31">
        <v>6840</v>
      </c>
      <c r="I276" s="31">
        <v>6840</v>
      </c>
      <c r="J276" s="31">
        <v>6840</v>
      </c>
      <c r="K276" s="31">
        <v>6840</v>
      </c>
      <c r="L276" s="31">
        <v>6840</v>
      </c>
      <c r="M276" s="31">
        <v>6840</v>
      </c>
      <c r="N276" s="31">
        <v>6840</v>
      </c>
      <c r="O276" s="31">
        <v>6840</v>
      </c>
      <c r="P276" s="83">
        <f t="shared" si="33"/>
        <v>82080</v>
      </c>
    </row>
    <row r="277" spans="1:16" x14ac:dyDescent="0.25">
      <c r="A277" s="328"/>
      <c r="B277" s="330"/>
      <c r="C277" s="156">
        <v>16</v>
      </c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83">
        <f t="shared" si="33"/>
        <v>0</v>
      </c>
    </row>
    <row r="278" spans="1:16" x14ac:dyDescent="0.25">
      <c r="A278" s="328"/>
      <c r="B278" s="330"/>
      <c r="C278" s="156">
        <v>17</v>
      </c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83">
        <f t="shared" si="33"/>
        <v>0</v>
      </c>
    </row>
    <row r="279" spans="1:16" x14ac:dyDescent="0.25">
      <c r="A279" s="328"/>
      <c r="B279" s="330"/>
      <c r="C279" s="156">
        <v>25</v>
      </c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83">
        <f t="shared" si="33"/>
        <v>0</v>
      </c>
    </row>
    <row r="280" spans="1:16" x14ac:dyDescent="0.25">
      <c r="A280" s="328"/>
      <c r="B280" s="330"/>
      <c r="C280" s="156">
        <v>26</v>
      </c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83">
        <f t="shared" si="33"/>
        <v>0</v>
      </c>
    </row>
    <row r="281" spans="1:16" x14ac:dyDescent="0.25">
      <c r="A281" s="333"/>
      <c r="B281" s="334"/>
      <c r="C281" s="156">
        <v>27</v>
      </c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83">
        <f t="shared" si="33"/>
        <v>0</v>
      </c>
    </row>
    <row r="282" spans="1:16" x14ac:dyDescent="0.25">
      <c r="A282" s="327">
        <v>249</v>
      </c>
      <c r="B282" s="329" t="s">
        <v>114</v>
      </c>
      <c r="C282" s="156">
        <v>11</v>
      </c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83">
        <f t="shared" si="33"/>
        <v>0</v>
      </c>
    </row>
    <row r="283" spans="1:16" x14ac:dyDescent="0.25">
      <c r="A283" s="328"/>
      <c r="B283" s="330"/>
      <c r="C283" s="156">
        <v>14</v>
      </c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83">
        <f t="shared" ref="P283:P289" si="34">SUM(D283:O283)</f>
        <v>0</v>
      </c>
    </row>
    <row r="284" spans="1:16" x14ac:dyDescent="0.25">
      <c r="A284" s="328"/>
      <c r="B284" s="330"/>
      <c r="C284" s="156">
        <v>15</v>
      </c>
      <c r="D284" s="31">
        <v>78246</v>
      </c>
      <c r="E284" s="31">
        <v>78246</v>
      </c>
      <c r="F284" s="31">
        <v>78246</v>
      </c>
      <c r="G284" s="31">
        <v>78246</v>
      </c>
      <c r="H284" s="31">
        <v>78246</v>
      </c>
      <c r="I284" s="31">
        <v>78246</v>
      </c>
      <c r="J284" s="31">
        <v>78246</v>
      </c>
      <c r="K284" s="31">
        <v>78246</v>
      </c>
      <c r="L284" s="31">
        <v>78246</v>
      </c>
      <c r="M284" s="31">
        <v>78246</v>
      </c>
      <c r="N284" s="31">
        <v>78246</v>
      </c>
      <c r="O284" s="31">
        <v>78246</v>
      </c>
      <c r="P284" s="83">
        <f t="shared" si="34"/>
        <v>938952</v>
      </c>
    </row>
    <row r="285" spans="1:16" x14ac:dyDescent="0.25">
      <c r="A285" s="328"/>
      <c r="B285" s="330"/>
      <c r="C285" s="156">
        <v>16</v>
      </c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83">
        <f t="shared" si="34"/>
        <v>0</v>
      </c>
    </row>
    <row r="286" spans="1:16" x14ac:dyDescent="0.25">
      <c r="A286" s="328"/>
      <c r="B286" s="330"/>
      <c r="C286" s="156">
        <v>17</v>
      </c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83">
        <f t="shared" si="34"/>
        <v>0</v>
      </c>
    </row>
    <row r="287" spans="1:16" x14ac:dyDescent="0.25">
      <c r="A287" s="328"/>
      <c r="B287" s="330"/>
      <c r="C287" s="156">
        <v>25</v>
      </c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83">
        <f t="shared" si="34"/>
        <v>0</v>
      </c>
    </row>
    <row r="288" spans="1:16" x14ac:dyDescent="0.25">
      <c r="A288" s="328"/>
      <c r="B288" s="330"/>
      <c r="C288" s="156">
        <v>26</v>
      </c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83">
        <f t="shared" si="34"/>
        <v>0</v>
      </c>
    </row>
    <row r="289" spans="1:16" x14ac:dyDescent="0.25">
      <c r="A289" s="333"/>
      <c r="B289" s="334"/>
      <c r="C289" s="156">
        <v>27</v>
      </c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83">
        <f t="shared" si="34"/>
        <v>0</v>
      </c>
    </row>
    <row r="290" spans="1:16" x14ac:dyDescent="0.25">
      <c r="A290" s="112">
        <v>2500</v>
      </c>
      <c r="B290" s="321" t="s">
        <v>115</v>
      </c>
      <c r="C290" s="322"/>
      <c r="D290" s="110">
        <f t="shared" ref="D290:P290" si="35">SUM(D291:D331)</f>
        <v>29209</v>
      </c>
      <c r="E290" s="110">
        <f t="shared" si="35"/>
        <v>29209</v>
      </c>
      <c r="F290" s="110">
        <f t="shared" si="35"/>
        <v>29209</v>
      </c>
      <c r="G290" s="110">
        <f t="shared" si="35"/>
        <v>29209</v>
      </c>
      <c r="H290" s="110">
        <f t="shared" si="35"/>
        <v>29209</v>
      </c>
      <c r="I290" s="110">
        <f t="shared" si="35"/>
        <v>29209</v>
      </c>
      <c r="J290" s="110">
        <f t="shared" si="35"/>
        <v>29209</v>
      </c>
      <c r="K290" s="110">
        <f t="shared" si="35"/>
        <v>29209</v>
      </c>
      <c r="L290" s="110">
        <f t="shared" si="35"/>
        <v>29209</v>
      </c>
      <c r="M290" s="110">
        <f t="shared" si="35"/>
        <v>29209</v>
      </c>
      <c r="N290" s="110">
        <f t="shared" si="35"/>
        <v>29209</v>
      </c>
      <c r="O290" s="110">
        <f t="shared" si="35"/>
        <v>29209</v>
      </c>
      <c r="P290" s="110">
        <f t="shared" si="35"/>
        <v>350508</v>
      </c>
    </row>
    <row r="291" spans="1:16" x14ac:dyDescent="0.25">
      <c r="A291" s="327">
        <v>251</v>
      </c>
      <c r="B291" s="329" t="s">
        <v>116</v>
      </c>
      <c r="C291" s="156">
        <v>11</v>
      </c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83">
        <f>SUM(D291:O291)</f>
        <v>0</v>
      </c>
    </row>
    <row r="292" spans="1:16" x14ac:dyDescent="0.25">
      <c r="A292" s="328"/>
      <c r="B292" s="330"/>
      <c r="C292" s="156">
        <v>14</v>
      </c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83">
        <f t="shared" ref="P292:P331" si="36">SUM(D292:O292)</f>
        <v>0</v>
      </c>
    </row>
    <row r="293" spans="1:16" x14ac:dyDescent="0.25">
      <c r="A293" s="328"/>
      <c r="B293" s="330"/>
      <c r="C293" s="156">
        <v>15</v>
      </c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83">
        <f t="shared" si="36"/>
        <v>0</v>
      </c>
    </row>
    <row r="294" spans="1:16" x14ac:dyDescent="0.25">
      <c r="A294" s="328"/>
      <c r="B294" s="330"/>
      <c r="C294" s="156">
        <v>16</v>
      </c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83">
        <f t="shared" si="36"/>
        <v>0</v>
      </c>
    </row>
    <row r="295" spans="1:16" x14ac:dyDescent="0.25">
      <c r="A295" s="328"/>
      <c r="B295" s="330"/>
      <c r="C295" s="156">
        <v>17</v>
      </c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83">
        <f t="shared" si="36"/>
        <v>0</v>
      </c>
    </row>
    <row r="296" spans="1:16" x14ac:dyDescent="0.25">
      <c r="A296" s="327">
        <v>252</v>
      </c>
      <c r="B296" s="329" t="s">
        <v>117</v>
      </c>
      <c r="C296" s="156">
        <v>11</v>
      </c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83">
        <f t="shared" si="36"/>
        <v>0</v>
      </c>
    </row>
    <row r="297" spans="1:16" x14ac:dyDescent="0.25">
      <c r="A297" s="328"/>
      <c r="B297" s="330"/>
      <c r="C297" s="156">
        <v>14</v>
      </c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83">
        <f t="shared" si="36"/>
        <v>0</v>
      </c>
    </row>
    <row r="298" spans="1:16" x14ac:dyDescent="0.25">
      <c r="A298" s="328"/>
      <c r="B298" s="330"/>
      <c r="C298" s="156">
        <v>15</v>
      </c>
      <c r="D298" s="31">
        <v>6000</v>
      </c>
      <c r="E298" s="31">
        <v>6000</v>
      </c>
      <c r="F298" s="31">
        <v>6000</v>
      </c>
      <c r="G298" s="31">
        <v>6000</v>
      </c>
      <c r="H298" s="31">
        <v>6000</v>
      </c>
      <c r="I298" s="31">
        <v>6000</v>
      </c>
      <c r="J298" s="31">
        <v>6000</v>
      </c>
      <c r="K298" s="31">
        <v>6000</v>
      </c>
      <c r="L298" s="31">
        <v>6000</v>
      </c>
      <c r="M298" s="31">
        <v>6000</v>
      </c>
      <c r="N298" s="31">
        <v>6000</v>
      </c>
      <c r="O298" s="31">
        <v>6000</v>
      </c>
      <c r="P298" s="83">
        <f t="shared" si="36"/>
        <v>72000</v>
      </c>
    </row>
    <row r="299" spans="1:16" x14ac:dyDescent="0.25">
      <c r="A299" s="328"/>
      <c r="B299" s="330"/>
      <c r="C299" s="156">
        <v>16</v>
      </c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83">
        <f t="shared" si="36"/>
        <v>0</v>
      </c>
    </row>
    <row r="300" spans="1:16" x14ac:dyDescent="0.25">
      <c r="A300" s="328"/>
      <c r="B300" s="330"/>
      <c r="C300" s="156">
        <v>17</v>
      </c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83">
        <f t="shared" si="36"/>
        <v>0</v>
      </c>
    </row>
    <row r="301" spans="1:16" x14ac:dyDescent="0.25">
      <c r="A301" s="327">
        <v>253</v>
      </c>
      <c r="B301" s="329" t="s">
        <v>118</v>
      </c>
      <c r="C301" s="156">
        <v>11</v>
      </c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83">
        <f t="shared" si="36"/>
        <v>0</v>
      </c>
    </row>
    <row r="302" spans="1:16" x14ac:dyDescent="0.25">
      <c r="A302" s="328"/>
      <c r="B302" s="330"/>
      <c r="C302" s="156">
        <v>14</v>
      </c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83">
        <f t="shared" si="36"/>
        <v>0</v>
      </c>
    </row>
    <row r="303" spans="1:16" x14ac:dyDescent="0.25">
      <c r="A303" s="328"/>
      <c r="B303" s="330"/>
      <c r="C303" s="156">
        <v>15</v>
      </c>
      <c r="D303" s="31">
        <v>14209</v>
      </c>
      <c r="E303" s="31">
        <v>14209</v>
      </c>
      <c r="F303" s="31">
        <v>14209</v>
      </c>
      <c r="G303" s="31">
        <v>14209</v>
      </c>
      <c r="H303" s="31">
        <v>14209</v>
      </c>
      <c r="I303" s="31">
        <v>14209</v>
      </c>
      <c r="J303" s="31">
        <v>14209</v>
      </c>
      <c r="K303" s="31">
        <v>14209</v>
      </c>
      <c r="L303" s="31">
        <v>14209</v>
      </c>
      <c r="M303" s="31">
        <v>14209</v>
      </c>
      <c r="N303" s="31">
        <v>14209</v>
      </c>
      <c r="O303" s="31">
        <v>14209</v>
      </c>
      <c r="P303" s="83">
        <f t="shared" si="36"/>
        <v>170508</v>
      </c>
    </row>
    <row r="304" spans="1:16" x14ac:dyDescent="0.25">
      <c r="A304" s="328"/>
      <c r="B304" s="330"/>
      <c r="C304" s="156">
        <v>16</v>
      </c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83">
        <f t="shared" si="36"/>
        <v>0</v>
      </c>
    </row>
    <row r="305" spans="1:16" x14ac:dyDescent="0.25">
      <c r="A305" s="328"/>
      <c r="B305" s="330"/>
      <c r="C305" s="156">
        <v>17</v>
      </c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83">
        <f t="shared" si="36"/>
        <v>0</v>
      </c>
    </row>
    <row r="306" spans="1:16" x14ac:dyDescent="0.25">
      <c r="A306" s="328"/>
      <c r="B306" s="330"/>
      <c r="C306" s="156">
        <v>25</v>
      </c>
      <c r="D306" s="31">
        <v>4000</v>
      </c>
      <c r="E306" s="31">
        <v>4000</v>
      </c>
      <c r="F306" s="31">
        <v>4000</v>
      </c>
      <c r="G306" s="31">
        <v>4000</v>
      </c>
      <c r="H306" s="31">
        <v>4000</v>
      </c>
      <c r="I306" s="31">
        <v>4000</v>
      </c>
      <c r="J306" s="31">
        <v>4000</v>
      </c>
      <c r="K306" s="31">
        <v>4000</v>
      </c>
      <c r="L306" s="31">
        <v>4000</v>
      </c>
      <c r="M306" s="31">
        <v>4000</v>
      </c>
      <c r="N306" s="31">
        <v>4000</v>
      </c>
      <c r="O306" s="31">
        <v>4000</v>
      </c>
      <c r="P306" s="83">
        <f t="shared" si="36"/>
        <v>48000</v>
      </c>
    </row>
    <row r="307" spans="1:16" x14ac:dyDescent="0.25">
      <c r="A307" s="328"/>
      <c r="B307" s="330"/>
      <c r="C307" s="156">
        <v>26</v>
      </c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83">
        <f t="shared" si="36"/>
        <v>0</v>
      </c>
    </row>
    <row r="308" spans="1:16" x14ac:dyDescent="0.25">
      <c r="A308" s="333"/>
      <c r="B308" s="334"/>
      <c r="C308" s="156">
        <v>27</v>
      </c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83">
        <f t="shared" si="36"/>
        <v>0</v>
      </c>
    </row>
    <row r="309" spans="1:16" x14ac:dyDescent="0.25">
      <c r="A309" s="327">
        <v>254</v>
      </c>
      <c r="B309" s="329" t="s">
        <v>119</v>
      </c>
      <c r="C309" s="156">
        <v>11</v>
      </c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83">
        <f t="shared" si="36"/>
        <v>0</v>
      </c>
    </row>
    <row r="310" spans="1:16" x14ac:dyDescent="0.25">
      <c r="A310" s="328"/>
      <c r="B310" s="330"/>
      <c r="C310" s="156">
        <v>14</v>
      </c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83">
        <f t="shared" si="36"/>
        <v>0</v>
      </c>
    </row>
    <row r="311" spans="1:16" x14ac:dyDescent="0.25">
      <c r="A311" s="328"/>
      <c r="B311" s="330"/>
      <c r="C311" s="156">
        <v>15</v>
      </c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83">
        <f t="shared" si="36"/>
        <v>0</v>
      </c>
    </row>
    <row r="312" spans="1:16" x14ac:dyDescent="0.25">
      <c r="A312" s="328"/>
      <c r="B312" s="330"/>
      <c r="C312" s="156">
        <v>16</v>
      </c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83">
        <f t="shared" si="36"/>
        <v>0</v>
      </c>
    </row>
    <row r="313" spans="1:16" x14ac:dyDescent="0.25">
      <c r="A313" s="328"/>
      <c r="B313" s="330"/>
      <c r="C313" s="156">
        <v>17</v>
      </c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83">
        <f t="shared" si="36"/>
        <v>0</v>
      </c>
    </row>
    <row r="314" spans="1:16" x14ac:dyDescent="0.25">
      <c r="A314" s="327">
        <v>255</v>
      </c>
      <c r="B314" s="329" t="s">
        <v>120</v>
      </c>
      <c r="C314" s="156">
        <v>11</v>
      </c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83">
        <f t="shared" si="36"/>
        <v>0</v>
      </c>
    </row>
    <row r="315" spans="1:16" x14ac:dyDescent="0.25">
      <c r="A315" s="328"/>
      <c r="B315" s="330"/>
      <c r="C315" s="156">
        <v>14</v>
      </c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83">
        <f t="shared" si="36"/>
        <v>0</v>
      </c>
    </row>
    <row r="316" spans="1:16" x14ac:dyDescent="0.25">
      <c r="A316" s="328"/>
      <c r="B316" s="330"/>
      <c r="C316" s="156">
        <v>15</v>
      </c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83">
        <f t="shared" si="36"/>
        <v>0</v>
      </c>
    </row>
    <row r="317" spans="1:16" x14ac:dyDescent="0.25">
      <c r="A317" s="328"/>
      <c r="B317" s="330"/>
      <c r="C317" s="156">
        <v>16</v>
      </c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83">
        <f t="shared" si="36"/>
        <v>0</v>
      </c>
    </row>
    <row r="318" spans="1:16" x14ac:dyDescent="0.25">
      <c r="A318" s="328"/>
      <c r="B318" s="330"/>
      <c r="C318" s="156">
        <v>17</v>
      </c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83">
        <f t="shared" si="36"/>
        <v>0</v>
      </c>
    </row>
    <row r="319" spans="1:16" x14ac:dyDescent="0.25">
      <c r="A319" s="328"/>
      <c r="B319" s="330"/>
      <c r="C319" s="156">
        <v>25</v>
      </c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83">
        <f t="shared" si="36"/>
        <v>0</v>
      </c>
    </row>
    <row r="320" spans="1:16" x14ac:dyDescent="0.25">
      <c r="A320" s="328"/>
      <c r="B320" s="330"/>
      <c r="C320" s="156">
        <v>26</v>
      </c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83">
        <f t="shared" si="36"/>
        <v>0</v>
      </c>
    </row>
    <row r="321" spans="1:16" x14ac:dyDescent="0.25">
      <c r="A321" s="333"/>
      <c r="B321" s="334"/>
      <c r="C321" s="156">
        <v>27</v>
      </c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83">
        <f t="shared" si="36"/>
        <v>0</v>
      </c>
    </row>
    <row r="322" spans="1:16" x14ac:dyDescent="0.25">
      <c r="A322" s="327">
        <v>256</v>
      </c>
      <c r="B322" s="329" t="s">
        <v>121</v>
      </c>
      <c r="C322" s="156">
        <v>11</v>
      </c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83">
        <f t="shared" si="36"/>
        <v>0</v>
      </c>
    </row>
    <row r="323" spans="1:16" x14ac:dyDescent="0.25">
      <c r="A323" s="328"/>
      <c r="B323" s="330"/>
      <c r="C323" s="156">
        <v>14</v>
      </c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83">
        <f t="shared" si="36"/>
        <v>0</v>
      </c>
    </row>
    <row r="324" spans="1:16" x14ac:dyDescent="0.25">
      <c r="A324" s="328"/>
      <c r="B324" s="330"/>
      <c r="C324" s="156">
        <v>15</v>
      </c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83">
        <f t="shared" si="36"/>
        <v>0</v>
      </c>
    </row>
    <row r="325" spans="1:16" x14ac:dyDescent="0.25">
      <c r="A325" s="328"/>
      <c r="B325" s="330"/>
      <c r="C325" s="156">
        <v>16</v>
      </c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83">
        <f t="shared" si="36"/>
        <v>0</v>
      </c>
    </row>
    <row r="326" spans="1:16" x14ac:dyDescent="0.25">
      <c r="A326" s="328"/>
      <c r="B326" s="330"/>
      <c r="C326" s="156">
        <v>17</v>
      </c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83">
        <f t="shared" si="36"/>
        <v>0</v>
      </c>
    </row>
    <row r="327" spans="1:16" x14ac:dyDescent="0.25">
      <c r="A327" s="327">
        <v>259</v>
      </c>
      <c r="B327" s="329" t="s">
        <v>122</v>
      </c>
      <c r="C327" s="156">
        <v>11</v>
      </c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83">
        <f t="shared" si="36"/>
        <v>0</v>
      </c>
    </row>
    <row r="328" spans="1:16" x14ac:dyDescent="0.25">
      <c r="A328" s="328"/>
      <c r="B328" s="330"/>
      <c r="C328" s="156">
        <v>14</v>
      </c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83">
        <f t="shared" si="36"/>
        <v>0</v>
      </c>
    </row>
    <row r="329" spans="1:16" x14ac:dyDescent="0.25">
      <c r="A329" s="328"/>
      <c r="B329" s="330"/>
      <c r="C329" s="156">
        <v>15</v>
      </c>
      <c r="D329" s="31">
        <v>5000</v>
      </c>
      <c r="E329" s="31">
        <v>5000</v>
      </c>
      <c r="F329" s="31">
        <v>5000</v>
      </c>
      <c r="G329" s="31">
        <v>5000</v>
      </c>
      <c r="H329" s="31">
        <v>5000</v>
      </c>
      <c r="I329" s="31">
        <v>5000</v>
      </c>
      <c r="J329" s="31">
        <v>5000</v>
      </c>
      <c r="K329" s="31">
        <v>5000</v>
      </c>
      <c r="L329" s="31">
        <v>5000</v>
      </c>
      <c r="M329" s="31">
        <v>5000</v>
      </c>
      <c r="N329" s="31">
        <v>5000</v>
      </c>
      <c r="O329" s="31">
        <v>5000</v>
      </c>
      <c r="P329" s="83">
        <f t="shared" si="36"/>
        <v>60000</v>
      </c>
    </row>
    <row r="330" spans="1:16" x14ac:dyDescent="0.25">
      <c r="A330" s="328"/>
      <c r="B330" s="330"/>
      <c r="C330" s="156">
        <v>16</v>
      </c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83">
        <f t="shared" si="36"/>
        <v>0</v>
      </c>
    </row>
    <row r="331" spans="1:16" x14ac:dyDescent="0.25">
      <c r="A331" s="328"/>
      <c r="B331" s="330"/>
      <c r="C331" s="156">
        <v>17</v>
      </c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83">
        <f t="shared" si="36"/>
        <v>0</v>
      </c>
    </row>
    <row r="332" spans="1:16" x14ac:dyDescent="0.25">
      <c r="A332" s="112">
        <v>2600</v>
      </c>
      <c r="B332" s="321" t="s">
        <v>123</v>
      </c>
      <c r="C332" s="322"/>
      <c r="D332" s="110">
        <f t="shared" ref="D332:P332" si="37">SUM(D333:D343)</f>
        <v>827729</v>
      </c>
      <c r="E332" s="110">
        <f t="shared" si="37"/>
        <v>827729</v>
      </c>
      <c r="F332" s="110">
        <f t="shared" si="37"/>
        <v>827729</v>
      </c>
      <c r="G332" s="110">
        <f t="shared" si="37"/>
        <v>827729</v>
      </c>
      <c r="H332" s="110">
        <f t="shared" si="37"/>
        <v>827729</v>
      </c>
      <c r="I332" s="110">
        <f t="shared" si="37"/>
        <v>827729</v>
      </c>
      <c r="J332" s="110">
        <f t="shared" si="37"/>
        <v>827729</v>
      </c>
      <c r="K332" s="110">
        <f t="shared" si="37"/>
        <v>827730</v>
      </c>
      <c r="L332" s="110">
        <f t="shared" si="37"/>
        <v>827730</v>
      </c>
      <c r="M332" s="110">
        <f t="shared" si="37"/>
        <v>827730</v>
      </c>
      <c r="N332" s="110">
        <f t="shared" si="37"/>
        <v>827730</v>
      </c>
      <c r="O332" s="110">
        <f t="shared" si="37"/>
        <v>827730</v>
      </c>
      <c r="P332" s="110">
        <f t="shared" si="37"/>
        <v>9932753</v>
      </c>
    </row>
    <row r="333" spans="1:16" x14ac:dyDescent="0.25">
      <c r="A333" s="327">
        <v>261</v>
      </c>
      <c r="B333" s="329" t="s">
        <v>124</v>
      </c>
      <c r="C333" s="156">
        <v>11</v>
      </c>
      <c r="D333" s="31">
        <v>521931</v>
      </c>
      <c r="E333" s="31">
        <v>521931</v>
      </c>
      <c r="F333" s="31">
        <v>521931</v>
      </c>
      <c r="G333" s="31">
        <v>521931</v>
      </c>
      <c r="H333" s="31">
        <v>521931</v>
      </c>
      <c r="I333" s="31">
        <v>521931</v>
      </c>
      <c r="J333" s="31">
        <v>521931</v>
      </c>
      <c r="K333" s="31">
        <v>521932</v>
      </c>
      <c r="L333" s="31">
        <v>521932</v>
      </c>
      <c r="M333" s="31">
        <v>521932</v>
      </c>
      <c r="N333" s="31">
        <v>521932</v>
      </c>
      <c r="O333" s="31">
        <v>521932</v>
      </c>
      <c r="P333" s="83">
        <f>SUM(D333:O333)</f>
        <v>6263177</v>
      </c>
    </row>
    <row r="334" spans="1:16" x14ac:dyDescent="0.25">
      <c r="A334" s="328"/>
      <c r="B334" s="330"/>
      <c r="C334" s="156">
        <v>14</v>
      </c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83">
        <f t="shared" ref="P334:P343" si="38">SUM(D334:O334)</f>
        <v>0</v>
      </c>
    </row>
    <row r="335" spans="1:16" x14ac:dyDescent="0.25">
      <c r="A335" s="328"/>
      <c r="B335" s="330"/>
      <c r="C335" s="156">
        <v>15</v>
      </c>
      <c r="D335" s="31">
        <v>263798</v>
      </c>
      <c r="E335" s="31">
        <v>263798</v>
      </c>
      <c r="F335" s="31">
        <v>263798</v>
      </c>
      <c r="G335" s="31">
        <v>263798</v>
      </c>
      <c r="H335" s="31">
        <v>263798</v>
      </c>
      <c r="I335" s="31">
        <v>263798</v>
      </c>
      <c r="J335" s="31">
        <v>263798</v>
      </c>
      <c r="K335" s="31">
        <v>263798</v>
      </c>
      <c r="L335" s="31">
        <v>263798</v>
      </c>
      <c r="M335" s="31">
        <v>263798</v>
      </c>
      <c r="N335" s="31">
        <v>263798</v>
      </c>
      <c r="O335" s="31">
        <v>263798</v>
      </c>
      <c r="P335" s="83">
        <f t="shared" si="38"/>
        <v>3165576</v>
      </c>
    </row>
    <row r="336" spans="1:16" x14ac:dyDescent="0.25">
      <c r="A336" s="328"/>
      <c r="B336" s="330"/>
      <c r="C336" s="156">
        <v>16</v>
      </c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83">
        <f t="shared" si="38"/>
        <v>0</v>
      </c>
    </row>
    <row r="337" spans="1:16" x14ac:dyDescent="0.25">
      <c r="A337" s="328"/>
      <c r="B337" s="330"/>
      <c r="C337" s="156">
        <v>17</v>
      </c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83">
        <f t="shared" si="38"/>
        <v>0</v>
      </c>
    </row>
    <row r="338" spans="1:16" x14ac:dyDescent="0.25">
      <c r="A338" s="328"/>
      <c r="B338" s="330"/>
      <c r="C338" s="156">
        <v>25</v>
      </c>
      <c r="D338" s="31">
        <v>42000</v>
      </c>
      <c r="E338" s="31">
        <v>42000</v>
      </c>
      <c r="F338" s="31">
        <v>42000</v>
      </c>
      <c r="G338" s="31">
        <v>42000</v>
      </c>
      <c r="H338" s="31">
        <v>42000</v>
      </c>
      <c r="I338" s="31">
        <v>42000</v>
      </c>
      <c r="J338" s="31">
        <v>42000</v>
      </c>
      <c r="K338" s="31">
        <v>42000</v>
      </c>
      <c r="L338" s="31">
        <v>42000</v>
      </c>
      <c r="M338" s="31">
        <v>42000</v>
      </c>
      <c r="N338" s="31">
        <v>42000</v>
      </c>
      <c r="O338" s="31">
        <v>42000</v>
      </c>
      <c r="P338" s="83">
        <f>SUM(D338:O338)</f>
        <v>504000</v>
      </c>
    </row>
    <row r="339" spans="1:16" x14ac:dyDescent="0.25">
      <c r="A339" s="327">
        <v>262</v>
      </c>
      <c r="B339" s="329" t="s">
        <v>125</v>
      </c>
      <c r="C339" s="156">
        <v>11</v>
      </c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83">
        <f t="shared" si="38"/>
        <v>0</v>
      </c>
    </row>
    <row r="340" spans="1:16" x14ac:dyDescent="0.25">
      <c r="A340" s="328"/>
      <c r="B340" s="330"/>
      <c r="C340" s="156">
        <v>14</v>
      </c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83">
        <f t="shared" si="38"/>
        <v>0</v>
      </c>
    </row>
    <row r="341" spans="1:16" x14ac:dyDescent="0.25">
      <c r="A341" s="328"/>
      <c r="B341" s="330"/>
      <c r="C341" s="156">
        <v>15</v>
      </c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83">
        <f t="shared" si="38"/>
        <v>0</v>
      </c>
    </row>
    <row r="342" spans="1:16" x14ac:dyDescent="0.25">
      <c r="A342" s="328"/>
      <c r="B342" s="330"/>
      <c r="C342" s="156">
        <v>16</v>
      </c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83">
        <f t="shared" si="38"/>
        <v>0</v>
      </c>
    </row>
    <row r="343" spans="1:16" x14ac:dyDescent="0.25">
      <c r="A343" s="328"/>
      <c r="B343" s="330"/>
      <c r="C343" s="156">
        <v>17</v>
      </c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83">
        <f t="shared" si="38"/>
        <v>0</v>
      </c>
    </row>
    <row r="344" spans="1:16" x14ac:dyDescent="0.25">
      <c r="A344" s="112">
        <v>2700</v>
      </c>
      <c r="B344" s="321" t="s">
        <v>126</v>
      </c>
      <c r="C344" s="322"/>
      <c r="D344" s="110">
        <f t="shared" ref="D344:P344" si="39">SUM(D345:D372)</f>
        <v>5417</v>
      </c>
      <c r="E344" s="110">
        <f t="shared" si="39"/>
        <v>5417</v>
      </c>
      <c r="F344" s="110">
        <f t="shared" si="39"/>
        <v>5417</v>
      </c>
      <c r="G344" s="110">
        <f t="shared" si="39"/>
        <v>5417</v>
      </c>
      <c r="H344" s="110">
        <f t="shared" si="39"/>
        <v>5417</v>
      </c>
      <c r="I344" s="110">
        <f t="shared" si="39"/>
        <v>5417</v>
      </c>
      <c r="J344" s="110">
        <f t="shared" si="39"/>
        <v>5417</v>
      </c>
      <c r="K344" s="110">
        <f t="shared" si="39"/>
        <v>5417</v>
      </c>
      <c r="L344" s="110">
        <f t="shared" si="39"/>
        <v>5417</v>
      </c>
      <c r="M344" s="110">
        <f t="shared" si="39"/>
        <v>5417</v>
      </c>
      <c r="N344" s="110">
        <f t="shared" si="39"/>
        <v>5417</v>
      </c>
      <c r="O344" s="110">
        <f t="shared" si="39"/>
        <v>5417</v>
      </c>
      <c r="P344" s="110">
        <f t="shared" si="39"/>
        <v>65004</v>
      </c>
    </row>
    <row r="345" spans="1:16" x14ac:dyDescent="0.25">
      <c r="A345" s="327">
        <v>271</v>
      </c>
      <c r="B345" s="329" t="s">
        <v>127</v>
      </c>
      <c r="C345" s="156">
        <v>11</v>
      </c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83">
        <f>SUM(D345:O345)</f>
        <v>0</v>
      </c>
    </row>
    <row r="346" spans="1:16" x14ac:dyDescent="0.25">
      <c r="A346" s="328"/>
      <c r="B346" s="330"/>
      <c r="C346" s="156">
        <v>14</v>
      </c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83">
        <f t="shared" ref="P346:P372" si="40">SUM(D346:O346)</f>
        <v>0</v>
      </c>
    </row>
    <row r="347" spans="1:16" x14ac:dyDescent="0.25">
      <c r="A347" s="328"/>
      <c r="B347" s="330"/>
      <c r="C347" s="156">
        <v>15</v>
      </c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83">
        <f t="shared" si="40"/>
        <v>0</v>
      </c>
    </row>
    <row r="348" spans="1:16" x14ac:dyDescent="0.25">
      <c r="A348" s="328"/>
      <c r="B348" s="330"/>
      <c r="C348" s="156">
        <v>16</v>
      </c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83">
        <f t="shared" si="40"/>
        <v>0</v>
      </c>
    </row>
    <row r="349" spans="1:16" x14ac:dyDescent="0.25">
      <c r="A349" s="328"/>
      <c r="B349" s="330"/>
      <c r="C349" s="156">
        <v>17</v>
      </c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83">
        <f t="shared" si="40"/>
        <v>0</v>
      </c>
    </row>
    <row r="350" spans="1:16" x14ac:dyDescent="0.25">
      <c r="A350" s="327">
        <v>272</v>
      </c>
      <c r="B350" s="329" t="s">
        <v>128</v>
      </c>
      <c r="C350" s="156">
        <v>11</v>
      </c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83">
        <f t="shared" si="40"/>
        <v>0</v>
      </c>
    </row>
    <row r="351" spans="1:16" x14ac:dyDescent="0.25">
      <c r="A351" s="328"/>
      <c r="B351" s="330"/>
      <c r="C351" s="156">
        <v>14</v>
      </c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83">
        <f t="shared" si="40"/>
        <v>0</v>
      </c>
    </row>
    <row r="352" spans="1:16" x14ac:dyDescent="0.25">
      <c r="A352" s="328"/>
      <c r="B352" s="330"/>
      <c r="C352" s="156">
        <v>15</v>
      </c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83">
        <f t="shared" si="40"/>
        <v>0</v>
      </c>
    </row>
    <row r="353" spans="1:16" x14ac:dyDescent="0.25">
      <c r="A353" s="328"/>
      <c r="B353" s="330"/>
      <c r="C353" s="156">
        <v>16</v>
      </c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83">
        <f t="shared" si="40"/>
        <v>0</v>
      </c>
    </row>
    <row r="354" spans="1:16" x14ac:dyDescent="0.25">
      <c r="A354" s="328"/>
      <c r="B354" s="330"/>
      <c r="C354" s="156">
        <v>17</v>
      </c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83">
        <f t="shared" si="40"/>
        <v>0</v>
      </c>
    </row>
    <row r="355" spans="1:16" x14ac:dyDescent="0.25">
      <c r="A355" s="328"/>
      <c r="B355" s="330"/>
      <c r="C355" s="156">
        <v>25</v>
      </c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83">
        <f t="shared" si="40"/>
        <v>0</v>
      </c>
    </row>
    <row r="356" spans="1:16" x14ac:dyDescent="0.25">
      <c r="A356" s="328"/>
      <c r="B356" s="330"/>
      <c r="C356" s="156">
        <v>26</v>
      </c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83">
        <f t="shared" si="40"/>
        <v>0</v>
      </c>
    </row>
    <row r="357" spans="1:16" x14ac:dyDescent="0.25">
      <c r="A357" s="333"/>
      <c r="B357" s="334"/>
      <c r="C357" s="156">
        <v>27</v>
      </c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83">
        <f t="shared" si="40"/>
        <v>0</v>
      </c>
    </row>
    <row r="358" spans="1:16" x14ac:dyDescent="0.25">
      <c r="A358" s="327">
        <v>273</v>
      </c>
      <c r="B358" s="329" t="s">
        <v>129</v>
      </c>
      <c r="C358" s="156">
        <v>11</v>
      </c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83">
        <f t="shared" si="40"/>
        <v>0</v>
      </c>
    </row>
    <row r="359" spans="1:16" x14ac:dyDescent="0.25">
      <c r="A359" s="328"/>
      <c r="B359" s="330"/>
      <c r="C359" s="156">
        <v>14</v>
      </c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83">
        <f t="shared" si="40"/>
        <v>0</v>
      </c>
    </row>
    <row r="360" spans="1:16" x14ac:dyDescent="0.25">
      <c r="A360" s="328"/>
      <c r="B360" s="330"/>
      <c r="C360" s="156">
        <v>15</v>
      </c>
      <c r="D360" s="31">
        <v>5417</v>
      </c>
      <c r="E360" s="31">
        <v>5417</v>
      </c>
      <c r="F360" s="31">
        <v>5417</v>
      </c>
      <c r="G360" s="31">
        <v>5417</v>
      </c>
      <c r="H360" s="31">
        <v>5417</v>
      </c>
      <c r="I360" s="31">
        <v>5417</v>
      </c>
      <c r="J360" s="31">
        <v>5417</v>
      </c>
      <c r="K360" s="31">
        <v>5417</v>
      </c>
      <c r="L360" s="31">
        <v>5417</v>
      </c>
      <c r="M360" s="31">
        <v>5417</v>
      </c>
      <c r="N360" s="31">
        <v>5417</v>
      </c>
      <c r="O360" s="31">
        <v>5417</v>
      </c>
      <c r="P360" s="83">
        <f t="shared" si="40"/>
        <v>65004</v>
      </c>
    </row>
    <row r="361" spans="1:16" x14ac:dyDescent="0.25">
      <c r="A361" s="328"/>
      <c r="B361" s="330"/>
      <c r="C361" s="156">
        <v>16</v>
      </c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83">
        <f t="shared" si="40"/>
        <v>0</v>
      </c>
    </row>
    <row r="362" spans="1:16" x14ac:dyDescent="0.25">
      <c r="A362" s="328"/>
      <c r="B362" s="330"/>
      <c r="C362" s="156">
        <v>17</v>
      </c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83">
        <f t="shared" si="40"/>
        <v>0</v>
      </c>
    </row>
    <row r="363" spans="1:16" x14ac:dyDescent="0.25">
      <c r="A363" s="327">
        <v>274</v>
      </c>
      <c r="B363" s="329" t="s">
        <v>130</v>
      </c>
      <c r="C363" s="156">
        <v>11</v>
      </c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83">
        <f t="shared" si="40"/>
        <v>0</v>
      </c>
    </row>
    <row r="364" spans="1:16" x14ac:dyDescent="0.25">
      <c r="A364" s="328"/>
      <c r="B364" s="330"/>
      <c r="C364" s="156">
        <v>14</v>
      </c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83">
        <f t="shared" si="40"/>
        <v>0</v>
      </c>
    </row>
    <row r="365" spans="1:16" x14ac:dyDescent="0.25">
      <c r="A365" s="328"/>
      <c r="B365" s="330"/>
      <c r="C365" s="156">
        <v>15</v>
      </c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83">
        <f t="shared" si="40"/>
        <v>0</v>
      </c>
    </row>
    <row r="366" spans="1:16" x14ac:dyDescent="0.25">
      <c r="A366" s="328"/>
      <c r="B366" s="330"/>
      <c r="C366" s="156">
        <v>16</v>
      </c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83">
        <f t="shared" si="40"/>
        <v>0</v>
      </c>
    </row>
    <row r="367" spans="1:16" x14ac:dyDescent="0.25">
      <c r="A367" s="328"/>
      <c r="B367" s="330"/>
      <c r="C367" s="156">
        <v>17</v>
      </c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83">
        <f t="shared" si="40"/>
        <v>0</v>
      </c>
    </row>
    <row r="368" spans="1:16" x14ac:dyDescent="0.25">
      <c r="A368" s="327">
        <v>275</v>
      </c>
      <c r="B368" s="329" t="s">
        <v>131</v>
      </c>
      <c r="C368" s="156">
        <v>11</v>
      </c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83">
        <f t="shared" si="40"/>
        <v>0</v>
      </c>
    </row>
    <row r="369" spans="1:16" x14ac:dyDescent="0.25">
      <c r="A369" s="328"/>
      <c r="B369" s="330"/>
      <c r="C369" s="156">
        <v>14</v>
      </c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83">
        <f t="shared" si="40"/>
        <v>0</v>
      </c>
    </row>
    <row r="370" spans="1:16" x14ac:dyDescent="0.25">
      <c r="A370" s="328"/>
      <c r="B370" s="330"/>
      <c r="C370" s="156">
        <v>15</v>
      </c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83">
        <f t="shared" si="40"/>
        <v>0</v>
      </c>
    </row>
    <row r="371" spans="1:16" x14ac:dyDescent="0.25">
      <c r="A371" s="328"/>
      <c r="B371" s="330"/>
      <c r="C371" s="156">
        <v>16</v>
      </c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83">
        <f t="shared" si="40"/>
        <v>0</v>
      </c>
    </row>
    <row r="372" spans="1:16" x14ac:dyDescent="0.25">
      <c r="A372" s="328"/>
      <c r="B372" s="330"/>
      <c r="C372" s="156">
        <v>17</v>
      </c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83">
        <f t="shared" si="40"/>
        <v>0</v>
      </c>
    </row>
    <row r="373" spans="1:16" x14ac:dyDescent="0.25">
      <c r="A373" s="112">
        <v>2800</v>
      </c>
      <c r="B373" s="321" t="s">
        <v>132</v>
      </c>
      <c r="C373" s="322"/>
      <c r="D373" s="110">
        <f t="shared" ref="D373:P373" si="41">SUM(D374:D394)</f>
        <v>2850</v>
      </c>
      <c r="E373" s="110">
        <f t="shared" si="41"/>
        <v>2850</v>
      </c>
      <c r="F373" s="110">
        <f t="shared" si="41"/>
        <v>2850</v>
      </c>
      <c r="G373" s="110">
        <f t="shared" si="41"/>
        <v>2850</v>
      </c>
      <c r="H373" s="110">
        <f t="shared" si="41"/>
        <v>2850</v>
      </c>
      <c r="I373" s="110">
        <f t="shared" si="41"/>
        <v>2850</v>
      </c>
      <c r="J373" s="110">
        <f t="shared" si="41"/>
        <v>2850</v>
      </c>
      <c r="K373" s="110">
        <f t="shared" si="41"/>
        <v>2850</v>
      </c>
      <c r="L373" s="110">
        <f t="shared" si="41"/>
        <v>2850</v>
      </c>
      <c r="M373" s="110">
        <f t="shared" si="41"/>
        <v>2850</v>
      </c>
      <c r="N373" s="110">
        <f t="shared" si="41"/>
        <v>2850</v>
      </c>
      <c r="O373" s="110">
        <f t="shared" si="41"/>
        <v>2850</v>
      </c>
      <c r="P373" s="110">
        <f t="shared" si="41"/>
        <v>34200</v>
      </c>
    </row>
    <row r="374" spans="1:16" x14ac:dyDescent="0.25">
      <c r="A374" s="327">
        <v>281</v>
      </c>
      <c r="B374" s="329" t="s">
        <v>133</v>
      </c>
      <c r="C374" s="156">
        <v>11</v>
      </c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83">
        <f>SUM(D374:O374)</f>
        <v>0</v>
      </c>
    </row>
    <row r="375" spans="1:16" x14ac:dyDescent="0.25">
      <c r="A375" s="328"/>
      <c r="B375" s="330"/>
      <c r="C375" s="156">
        <v>14</v>
      </c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83">
        <f t="shared" ref="P375:P394" si="42">SUM(D375:O375)</f>
        <v>0</v>
      </c>
    </row>
    <row r="376" spans="1:16" x14ac:dyDescent="0.25">
      <c r="A376" s="328"/>
      <c r="B376" s="330"/>
      <c r="C376" s="156">
        <v>15</v>
      </c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83">
        <f t="shared" si="42"/>
        <v>0</v>
      </c>
    </row>
    <row r="377" spans="1:16" x14ac:dyDescent="0.25">
      <c r="A377" s="328"/>
      <c r="B377" s="330"/>
      <c r="C377" s="156">
        <v>16</v>
      </c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83">
        <f t="shared" si="42"/>
        <v>0</v>
      </c>
    </row>
    <row r="378" spans="1:16" x14ac:dyDescent="0.25">
      <c r="A378" s="328"/>
      <c r="B378" s="330"/>
      <c r="C378" s="156">
        <v>17</v>
      </c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83">
        <f t="shared" si="42"/>
        <v>0</v>
      </c>
    </row>
    <row r="379" spans="1:16" x14ac:dyDescent="0.25">
      <c r="A379" s="327">
        <v>282</v>
      </c>
      <c r="B379" s="329" t="s">
        <v>134</v>
      </c>
      <c r="C379" s="156">
        <v>11</v>
      </c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83">
        <f t="shared" si="42"/>
        <v>0</v>
      </c>
    </row>
    <row r="380" spans="1:16" x14ac:dyDescent="0.25">
      <c r="A380" s="328"/>
      <c r="B380" s="330"/>
      <c r="C380" s="156">
        <v>14</v>
      </c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83">
        <f t="shared" si="42"/>
        <v>0</v>
      </c>
    </row>
    <row r="381" spans="1:16" x14ac:dyDescent="0.25">
      <c r="A381" s="328"/>
      <c r="B381" s="330"/>
      <c r="C381" s="156">
        <v>15</v>
      </c>
      <c r="D381" s="31">
        <v>2850</v>
      </c>
      <c r="E381" s="31">
        <v>2850</v>
      </c>
      <c r="F381" s="31">
        <v>2850</v>
      </c>
      <c r="G381" s="31">
        <v>2850</v>
      </c>
      <c r="H381" s="31">
        <v>2850</v>
      </c>
      <c r="I381" s="31">
        <v>2850</v>
      </c>
      <c r="J381" s="31">
        <v>2850</v>
      </c>
      <c r="K381" s="31">
        <v>2850</v>
      </c>
      <c r="L381" s="31">
        <v>2850</v>
      </c>
      <c r="M381" s="31">
        <v>2850</v>
      </c>
      <c r="N381" s="31">
        <v>2850</v>
      </c>
      <c r="O381" s="31">
        <v>2850</v>
      </c>
      <c r="P381" s="83">
        <f t="shared" si="42"/>
        <v>34200</v>
      </c>
    </row>
    <row r="382" spans="1:16" x14ac:dyDescent="0.25">
      <c r="A382" s="328"/>
      <c r="B382" s="330"/>
      <c r="C382" s="156">
        <v>16</v>
      </c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83">
        <f t="shared" si="42"/>
        <v>0</v>
      </c>
    </row>
    <row r="383" spans="1:16" x14ac:dyDescent="0.25">
      <c r="A383" s="328"/>
      <c r="B383" s="330"/>
      <c r="C383" s="156">
        <v>17</v>
      </c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83">
        <f t="shared" si="42"/>
        <v>0</v>
      </c>
    </row>
    <row r="384" spans="1:16" x14ac:dyDescent="0.25">
      <c r="A384" s="328"/>
      <c r="B384" s="330"/>
      <c r="C384" s="156">
        <v>25</v>
      </c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83">
        <f t="shared" si="42"/>
        <v>0</v>
      </c>
    </row>
    <row r="385" spans="1:16" x14ac:dyDescent="0.25">
      <c r="A385" s="328"/>
      <c r="B385" s="330"/>
      <c r="C385" s="156">
        <v>26</v>
      </c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83">
        <f t="shared" si="42"/>
        <v>0</v>
      </c>
    </row>
    <row r="386" spans="1:16" x14ac:dyDescent="0.25">
      <c r="A386" s="333"/>
      <c r="B386" s="334"/>
      <c r="C386" s="156">
        <v>27</v>
      </c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83">
        <f t="shared" si="42"/>
        <v>0</v>
      </c>
    </row>
    <row r="387" spans="1:16" x14ac:dyDescent="0.25">
      <c r="A387" s="327">
        <v>283</v>
      </c>
      <c r="B387" s="329" t="s">
        <v>135</v>
      </c>
      <c r="C387" s="156">
        <v>11</v>
      </c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83">
        <f t="shared" si="42"/>
        <v>0</v>
      </c>
    </row>
    <row r="388" spans="1:16" x14ac:dyDescent="0.25">
      <c r="A388" s="328"/>
      <c r="B388" s="330"/>
      <c r="C388" s="156">
        <v>14</v>
      </c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83">
        <f t="shared" si="42"/>
        <v>0</v>
      </c>
    </row>
    <row r="389" spans="1:16" x14ac:dyDescent="0.25">
      <c r="A389" s="328"/>
      <c r="B389" s="330"/>
      <c r="C389" s="156">
        <v>15</v>
      </c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83">
        <f t="shared" si="42"/>
        <v>0</v>
      </c>
    </row>
    <row r="390" spans="1:16" x14ac:dyDescent="0.25">
      <c r="A390" s="328"/>
      <c r="B390" s="330"/>
      <c r="C390" s="156">
        <v>16</v>
      </c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83">
        <f t="shared" si="42"/>
        <v>0</v>
      </c>
    </row>
    <row r="391" spans="1:16" x14ac:dyDescent="0.25">
      <c r="A391" s="328"/>
      <c r="B391" s="330"/>
      <c r="C391" s="156">
        <v>17</v>
      </c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83">
        <f t="shared" si="42"/>
        <v>0</v>
      </c>
    </row>
    <row r="392" spans="1:16" x14ac:dyDescent="0.25">
      <c r="A392" s="328"/>
      <c r="B392" s="330"/>
      <c r="C392" s="156">
        <v>25</v>
      </c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83">
        <f t="shared" si="42"/>
        <v>0</v>
      </c>
    </row>
    <row r="393" spans="1:16" x14ac:dyDescent="0.25">
      <c r="A393" s="328"/>
      <c r="B393" s="330"/>
      <c r="C393" s="156">
        <v>26</v>
      </c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83">
        <f t="shared" si="42"/>
        <v>0</v>
      </c>
    </row>
    <row r="394" spans="1:16" x14ac:dyDescent="0.25">
      <c r="A394" s="333"/>
      <c r="B394" s="334"/>
      <c r="C394" s="156">
        <v>27</v>
      </c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83">
        <f t="shared" si="42"/>
        <v>0</v>
      </c>
    </row>
    <row r="395" spans="1:16" x14ac:dyDescent="0.25">
      <c r="A395" s="112">
        <v>2900</v>
      </c>
      <c r="B395" s="321" t="s">
        <v>136</v>
      </c>
      <c r="C395" s="322"/>
      <c r="D395" s="110">
        <f t="shared" ref="D395:P395" si="43">SUM(D396:D442)</f>
        <v>103404</v>
      </c>
      <c r="E395" s="110">
        <f t="shared" si="43"/>
        <v>103404</v>
      </c>
      <c r="F395" s="110">
        <f t="shared" si="43"/>
        <v>103404</v>
      </c>
      <c r="G395" s="110">
        <f t="shared" si="43"/>
        <v>103404</v>
      </c>
      <c r="H395" s="110">
        <f t="shared" si="43"/>
        <v>103404</v>
      </c>
      <c r="I395" s="110">
        <f t="shared" si="43"/>
        <v>103404</v>
      </c>
      <c r="J395" s="110">
        <f t="shared" si="43"/>
        <v>103404</v>
      </c>
      <c r="K395" s="110">
        <f t="shared" si="43"/>
        <v>103404</v>
      </c>
      <c r="L395" s="110">
        <f t="shared" si="43"/>
        <v>103404</v>
      </c>
      <c r="M395" s="110">
        <f t="shared" si="43"/>
        <v>103404</v>
      </c>
      <c r="N395" s="110">
        <f t="shared" si="43"/>
        <v>103404</v>
      </c>
      <c r="O395" s="110">
        <f t="shared" si="43"/>
        <v>103404</v>
      </c>
      <c r="P395" s="110">
        <f t="shared" si="43"/>
        <v>1240848</v>
      </c>
    </row>
    <row r="396" spans="1:16" x14ac:dyDescent="0.25">
      <c r="A396" s="327">
        <v>291</v>
      </c>
      <c r="B396" s="329" t="s">
        <v>137</v>
      </c>
      <c r="C396" s="156">
        <v>11</v>
      </c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83">
        <f>SUM(D396:O396)</f>
        <v>0</v>
      </c>
    </row>
    <row r="397" spans="1:16" x14ac:dyDescent="0.25">
      <c r="A397" s="328"/>
      <c r="B397" s="330"/>
      <c r="C397" s="156">
        <v>14</v>
      </c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83">
        <f t="shared" ref="P397:P442" si="44">SUM(D397:O397)</f>
        <v>0</v>
      </c>
    </row>
    <row r="398" spans="1:16" x14ac:dyDescent="0.25">
      <c r="A398" s="328"/>
      <c r="B398" s="330"/>
      <c r="C398" s="156">
        <v>15</v>
      </c>
      <c r="D398" s="31">
        <v>5000</v>
      </c>
      <c r="E398" s="31">
        <v>5000</v>
      </c>
      <c r="F398" s="31">
        <v>5000</v>
      </c>
      <c r="G398" s="31">
        <v>5000</v>
      </c>
      <c r="H398" s="31">
        <v>5000</v>
      </c>
      <c r="I398" s="31">
        <v>5000</v>
      </c>
      <c r="J398" s="31">
        <v>5000</v>
      </c>
      <c r="K398" s="31">
        <v>5000</v>
      </c>
      <c r="L398" s="31">
        <v>5000</v>
      </c>
      <c r="M398" s="31">
        <v>5000</v>
      </c>
      <c r="N398" s="31">
        <v>5000</v>
      </c>
      <c r="O398" s="31">
        <v>5000</v>
      </c>
      <c r="P398" s="83">
        <f t="shared" si="44"/>
        <v>60000</v>
      </c>
    </row>
    <row r="399" spans="1:16" x14ac:dyDescent="0.25">
      <c r="A399" s="328"/>
      <c r="B399" s="330"/>
      <c r="C399" s="156">
        <v>16</v>
      </c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83">
        <f t="shared" si="44"/>
        <v>0</v>
      </c>
    </row>
    <row r="400" spans="1:16" x14ac:dyDescent="0.25">
      <c r="A400" s="328"/>
      <c r="B400" s="330"/>
      <c r="C400" s="156">
        <v>17</v>
      </c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83">
        <f t="shared" si="44"/>
        <v>0</v>
      </c>
    </row>
    <row r="401" spans="1:16" x14ac:dyDescent="0.25">
      <c r="A401" s="327">
        <v>292</v>
      </c>
      <c r="B401" s="329" t="s">
        <v>138</v>
      </c>
      <c r="C401" s="156">
        <v>11</v>
      </c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83">
        <f t="shared" si="44"/>
        <v>0</v>
      </c>
    </row>
    <row r="402" spans="1:16" x14ac:dyDescent="0.25">
      <c r="A402" s="328"/>
      <c r="B402" s="330"/>
      <c r="C402" s="156">
        <v>14</v>
      </c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83">
        <f t="shared" si="44"/>
        <v>0</v>
      </c>
    </row>
    <row r="403" spans="1:16" x14ac:dyDescent="0.25">
      <c r="A403" s="328"/>
      <c r="B403" s="330"/>
      <c r="C403" s="156">
        <v>15</v>
      </c>
      <c r="D403" s="31">
        <v>1050</v>
      </c>
      <c r="E403" s="31">
        <v>1050</v>
      </c>
      <c r="F403" s="31">
        <v>1050</v>
      </c>
      <c r="G403" s="31">
        <v>1050</v>
      </c>
      <c r="H403" s="31">
        <v>1050</v>
      </c>
      <c r="I403" s="31">
        <v>1050</v>
      </c>
      <c r="J403" s="31">
        <v>1050</v>
      </c>
      <c r="K403" s="31">
        <v>1050</v>
      </c>
      <c r="L403" s="31">
        <v>1050</v>
      </c>
      <c r="M403" s="31">
        <v>1050</v>
      </c>
      <c r="N403" s="31">
        <v>1050</v>
      </c>
      <c r="O403" s="31">
        <v>1050</v>
      </c>
      <c r="P403" s="83">
        <f t="shared" si="44"/>
        <v>12600</v>
      </c>
    </row>
    <row r="404" spans="1:16" x14ac:dyDescent="0.25">
      <c r="A404" s="328"/>
      <c r="B404" s="330"/>
      <c r="C404" s="156">
        <v>16</v>
      </c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83">
        <f t="shared" si="44"/>
        <v>0</v>
      </c>
    </row>
    <row r="405" spans="1:16" x14ac:dyDescent="0.25">
      <c r="A405" s="328"/>
      <c r="B405" s="330"/>
      <c r="C405" s="156">
        <v>17</v>
      </c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83">
        <f t="shared" si="44"/>
        <v>0</v>
      </c>
    </row>
    <row r="406" spans="1:16" x14ac:dyDescent="0.25">
      <c r="A406" s="327">
        <v>293</v>
      </c>
      <c r="B406" s="329" t="s">
        <v>139</v>
      </c>
      <c r="C406" s="156">
        <v>11</v>
      </c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83">
        <f t="shared" si="44"/>
        <v>0</v>
      </c>
    </row>
    <row r="407" spans="1:16" x14ac:dyDescent="0.25">
      <c r="A407" s="328"/>
      <c r="B407" s="330"/>
      <c r="C407" s="156">
        <v>14</v>
      </c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83">
        <f t="shared" si="44"/>
        <v>0</v>
      </c>
    </row>
    <row r="408" spans="1:16" x14ac:dyDescent="0.25">
      <c r="A408" s="328"/>
      <c r="B408" s="330"/>
      <c r="C408" s="156">
        <v>15</v>
      </c>
      <c r="D408" s="31">
        <v>1386</v>
      </c>
      <c r="E408" s="31">
        <v>1386</v>
      </c>
      <c r="F408" s="31">
        <v>1386</v>
      </c>
      <c r="G408" s="31">
        <v>1386</v>
      </c>
      <c r="H408" s="31">
        <v>1386</v>
      </c>
      <c r="I408" s="31">
        <v>1386</v>
      </c>
      <c r="J408" s="31">
        <v>1386</v>
      </c>
      <c r="K408" s="31">
        <v>1386</v>
      </c>
      <c r="L408" s="31">
        <v>1386</v>
      </c>
      <c r="M408" s="31">
        <v>1386</v>
      </c>
      <c r="N408" s="31">
        <v>1386</v>
      </c>
      <c r="O408" s="31">
        <v>1386</v>
      </c>
      <c r="P408" s="83">
        <f t="shared" si="44"/>
        <v>16632</v>
      </c>
    </row>
    <row r="409" spans="1:16" x14ac:dyDescent="0.25">
      <c r="A409" s="328"/>
      <c r="B409" s="330"/>
      <c r="C409" s="156">
        <v>16</v>
      </c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83">
        <f t="shared" si="44"/>
        <v>0</v>
      </c>
    </row>
    <row r="410" spans="1:16" x14ac:dyDescent="0.25">
      <c r="A410" s="328"/>
      <c r="B410" s="330"/>
      <c r="C410" s="156">
        <v>17</v>
      </c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83">
        <f t="shared" si="44"/>
        <v>0</v>
      </c>
    </row>
    <row r="411" spans="1:16" x14ac:dyDescent="0.25">
      <c r="A411" s="327">
        <v>294</v>
      </c>
      <c r="B411" s="329" t="s">
        <v>140</v>
      </c>
      <c r="C411" s="156">
        <v>11</v>
      </c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83">
        <f t="shared" si="44"/>
        <v>0</v>
      </c>
    </row>
    <row r="412" spans="1:16" x14ac:dyDescent="0.25">
      <c r="A412" s="328"/>
      <c r="B412" s="330"/>
      <c r="C412" s="156">
        <v>14</v>
      </c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83">
        <f t="shared" si="44"/>
        <v>0</v>
      </c>
    </row>
    <row r="413" spans="1:16" x14ac:dyDescent="0.25">
      <c r="A413" s="328"/>
      <c r="B413" s="330"/>
      <c r="C413" s="156">
        <v>15</v>
      </c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83">
        <f t="shared" si="44"/>
        <v>0</v>
      </c>
    </row>
    <row r="414" spans="1:16" x14ac:dyDescent="0.25">
      <c r="A414" s="328"/>
      <c r="B414" s="330"/>
      <c r="C414" s="156">
        <v>16</v>
      </c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83">
        <f t="shared" si="44"/>
        <v>0</v>
      </c>
    </row>
    <row r="415" spans="1:16" x14ac:dyDescent="0.25">
      <c r="A415" s="328"/>
      <c r="B415" s="330"/>
      <c r="C415" s="156">
        <v>17</v>
      </c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83">
        <f t="shared" si="44"/>
        <v>0</v>
      </c>
    </row>
    <row r="416" spans="1:16" x14ac:dyDescent="0.25">
      <c r="A416" s="327">
        <v>295</v>
      </c>
      <c r="B416" s="329" t="s">
        <v>141</v>
      </c>
      <c r="C416" s="156">
        <v>11</v>
      </c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83">
        <f t="shared" si="44"/>
        <v>0</v>
      </c>
    </row>
    <row r="417" spans="1:16" x14ac:dyDescent="0.25">
      <c r="A417" s="328"/>
      <c r="B417" s="330"/>
      <c r="C417" s="156">
        <v>14</v>
      </c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83">
        <f t="shared" si="44"/>
        <v>0</v>
      </c>
    </row>
    <row r="418" spans="1:16" x14ac:dyDescent="0.25">
      <c r="A418" s="328"/>
      <c r="B418" s="330"/>
      <c r="C418" s="156">
        <v>15</v>
      </c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83">
        <f t="shared" si="44"/>
        <v>0</v>
      </c>
    </row>
    <row r="419" spans="1:16" x14ac:dyDescent="0.25">
      <c r="A419" s="328"/>
      <c r="B419" s="330"/>
      <c r="C419" s="156">
        <v>16</v>
      </c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83">
        <f t="shared" si="44"/>
        <v>0</v>
      </c>
    </row>
    <row r="420" spans="1:16" x14ac:dyDescent="0.25">
      <c r="A420" s="328"/>
      <c r="B420" s="330"/>
      <c r="C420" s="156">
        <v>17</v>
      </c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83">
        <f t="shared" si="44"/>
        <v>0</v>
      </c>
    </row>
    <row r="421" spans="1:16" x14ac:dyDescent="0.25">
      <c r="A421" s="327">
        <v>296</v>
      </c>
      <c r="B421" s="329" t="s">
        <v>142</v>
      </c>
      <c r="C421" s="156">
        <v>11</v>
      </c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83">
        <f t="shared" si="44"/>
        <v>0</v>
      </c>
    </row>
    <row r="422" spans="1:16" x14ac:dyDescent="0.25">
      <c r="A422" s="328"/>
      <c r="B422" s="330"/>
      <c r="C422" s="156">
        <v>14</v>
      </c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83">
        <f t="shared" si="44"/>
        <v>0</v>
      </c>
    </row>
    <row r="423" spans="1:16" x14ac:dyDescent="0.25">
      <c r="A423" s="328"/>
      <c r="B423" s="330"/>
      <c r="C423" s="156">
        <v>15</v>
      </c>
      <c r="D423" s="31">
        <v>61815</v>
      </c>
      <c r="E423" s="31">
        <v>61815</v>
      </c>
      <c r="F423" s="31">
        <v>61815</v>
      </c>
      <c r="G423" s="31">
        <v>61815</v>
      </c>
      <c r="H423" s="31">
        <v>61815</v>
      </c>
      <c r="I423" s="31">
        <v>61815</v>
      </c>
      <c r="J423" s="31">
        <v>61815</v>
      </c>
      <c r="K423" s="31">
        <v>61815</v>
      </c>
      <c r="L423" s="31">
        <v>61815</v>
      </c>
      <c r="M423" s="31">
        <v>61815</v>
      </c>
      <c r="N423" s="31">
        <v>61815</v>
      </c>
      <c r="O423" s="31">
        <v>61815</v>
      </c>
      <c r="P423" s="83">
        <f t="shared" si="44"/>
        <v>741780</v>
      </c>
    </row>
    <row r="424" spans="1:16" x14ac:dyDescent="0.25">
      <c r="A424" s="328"/>
      <c r="B424" s="330"/>
      <c r="C424" s="156">
        <v>16</v>
      </c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83">
        <f t="shared" si="44"/>
        <v>0</v>
      </c>
    </row>
    <row r="425" spans="1:16" x14ac:dyDescent="0.25">
      <c r="A425" s="328"/>
      <c r="B425" s="330"/>
      <c r="C425" s="156">
        <v>17</v>
      </c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83">
        <f t="shared" si="44"/>
        <v>0</v>
      </c>
    </row>
    <row r="426" spans="1:16" x14ac:dyDescent="0.25">
      <c r="A426" s="328"/>
      <c r="B426" s="330"/>
      <c r="C426" s="156">
        <v>25</v>
      </c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83">
        <f t="shared" si="44"/>
        <v>0</v>
      </c>
    </row>
    <row r="427" spans="1:16" x14ac:dyDescent="0.25">
      <c r="A427" s="327">
        <v>297</v>
      </c>
      <c r="B427" s="329" t="s">
        <v>143</v>
      </c>
      <c r="C427" s="156">
        <v>11</v>
      </c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83">
        <f t="shared" si="44"/>
        <v>0</v>
      </c>
    </row>
    <row r="428" spans="1:16" x14ac:dyDescent="0.25">
      <c r="A428" s="328"/>
      <c r="B428" s="330"/>
      <c r="C428" s="156">
        <v>14</v>
      </c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83">
        <f t="shared" si="44"/>
        <v>0</v>
      </c>
    </row>
    <row r="429" spans="1:16" x14ac:dyDescent="0.25">
      <c r="A429" s="328"/>
      <c r="B429" s="330"/>
      <c r="C429" s="156">
        <v>15</v>
      </c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83">
        <f t="shared" si="44"/>
        <v>0</v>
      </c>
    </row>
    <row r="430" spans="1:16" x14ac:dyDescent="0.25">
      <c r="A430" s="328"/>
      <c r="B430" s="330"/>
      <c r="C430" s="156">
        <v>16</v>
      </c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83">
        <f t="shared" si="44"/>
        <v>0</v>
      </c>
    </row>
    <row r="431" spans="1:16" x14ac:dyDescent="0.25">
      <c r="A431" s="328"/>
      <c r="B431" s="330"/>
      <c r="C431" s="156">
        <v>17</v>
      </c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83">
        <f t="shared" si="44"/>
        <v>0</v>
      </c>
    </row>
    <row r="432" spans="1:16" x14ac:dyDescent="0.25">
      <c r="A432" s="328"/>
      <c r="B432" s="330"/>
      <c r="C432" s="156">
        <v>25</v>
      </c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83">
        <f t="shared" si="44"/>
        <v>0</v>
      </c>
    </row>
    <row r="433" spans="1:16" x14ac:dyDescent="0.25">
      <c r="A433" s="327">
        <v>298</v>
      </c>
      <c r="B433" s="329" t="s">
        <v>144</v>
      </c>
      <c r="C433" s="156">
        <v>11</v>
      </c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83">
        <f t="shared" si="44"/>
        <v>0</v>
      </c>
    </row>
    <row r="434" spans="1:16" x14ac:dyDescent="0.25">
      <c r="A434" s="328"/>
      <c r="B434" s="330"/>
      <c r="C434" s="156">
        <v>14</v>
      </c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83">
        <f t="shared" si="44"/>
        <v>0</v>
      </c>
    </row>
    <row r="435" spans="1:16" x14ac:dyDescent="0.25">
      <c r="A435" s="328"/>
      <c r="B435" s="330"/>
      <c r="C435" s="156">
        <v>15</v>
      </c>
      <c r="D435" s="31">
        <v>34153</v>
      </c>
      <c r="E435" s="31">
        <v>34153</v>
      </c>
      <c r="F435" s="31">
        <v>34153</v>
      </c>
      <c r="G435" s="31">
        <v>34153</v>
      </c>
      <c r="H435" s="31">
        <v>34153</v>
      </c>
      <c r="I435" s="31">
        <v>34153</v>
      </c>
      <c r="J435" s="31">
        <v>34153</v>
      </c>
      <c r="K435" s="31">
        <v>34153</v>
      </c>
      <c r="L435" s="31">
        <v>34153</v>
      </c>
      <c r="M435" s="31">
        <v>34153</v>
      </c>
      <c r="N435" s="31">
        <v>34153</v>
      </c>
      <c r="O435" s="31">
        <v>34153</v>
      </c>
      <c r="P435" s="83">
        <f t="shared" si="44"/>
        <v>409836</v>
      </c>
    </row>
    <row r="436" spans="1:16" x14ac:dyDescent="0.25">
      <c r="A436" s="328"/>
      <c r="B436" s="330"/>
      <c r="C436" s="156">
        <v>16</v>
      </c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83">
        <f t="shared" si="44"/>
        <v>0</v>
      </c>
    </row>
    <row r="437" spans="1:16" x14ac:dyDescent="0.25">
      <c r="A437" s="328"/>
      <c r="B437" s="330"/>
      <c r="C437" s="156">
        <v>17</v>
      </c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83">
        <f t="shared" si="44"/>
        <v>0</v>
      </c>
    </row>
    <row r="438" spans="1:16" x14ac:dyDescent="0.25">
      <c r="A438" s="327">
        <v>299</v>
      </c>
      <c r="B438" s="329" t="s">
        <v>145</v>
      </c>
      <c r="C438" s="156">
        <v>11</v>
      </c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83">
        <f t="shared" si="44"/>
        <v>0</v>
      </c>
    </row>
    <row r="439" spans="1:16" x14ac:dyDescent="0.25">
      <c r="A439" s="328"/>
      <c r="B439" s="330"/>
      <c r="C439" s="156">
        <v>14</v>
      </c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83">
        <f t="shared" si="44"/>
        <v>0</v>
      </c>
    </row>
    <row r="440" spans="1:16" x14ac:dyDescent="0.25">
      <c r="A440" s="328"/>
      <c r="B440" s="330"/>
      <c r="C440" s="156">
        <v>15</v>
      </c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83">
        <f t="shared" si="44"/>
        <v>0</v>
      </c>
    </row>
    <row r="441" spans="1:16" x14ac:dyDescent="0.25">
      <c r="A441" s="328"/>
      <c r="B441" s="330"/>
      <c r="C441" s="156">
        <v>16</v>
      </c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83">
        <f t="shared" si="44"/>
        <v>0</v>
      </c>
    </row>
    <row r="442" spans="1:16" x14ac:dyDescent="0.25">
      <c r="A442" s="328"/>
      <c r="B442" s="330"/>
      <c r="C442" s="156">
        <v>17</v>
      </c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83">
        <f t="shared" si="44"/>
        <v>0</v>
      </c>
    </row>
    <row r="443" spans="1:16" x14ac:dyDescent="0.25">
      <c r="A443" s="114">
        <v>3000</v>
      </c>
      <c r="B443" s="331" t="s">
        <v>146</v>
      </c>
      <c r="C443" s="332"/>
      <c r="D443" s="115">
        <f t="shared" ref="D443:P443" si="45">D444+D491+D540+D587+D639+D687+D723+D769+D795</f>
        <v>976974</v>
      </c>
      <c r="E443" s="116">
        <f t="shared" si="45"/>
        <v>976974</v>
      </c>
      <c r="F443" s="116">
        <f t="shared" si="45"/>
        <v>976974</v>
      </c>
      <c r="G443" s="116">
        <f t="shared" si="45"/>
        <v>976974</v>
      </c>
      <c r="H443" s="116">
        <f t="shared" si="45"/>
        <v>976974</v>
      </c>
      <c r="I443" s="116">
        <f t="shared" si="45"/>
        <v>976974</v>
      </c>
      <c r="J443" s="116">
        <f t="shared" si="45"/>
        <v>976974</v>
      </c>
      <c r="K443" s="116">
        <f t="shared" si="45"/>
        <v>976974</v>
      </c>
      <c r="L443" s="116">
        <f t="shared" si="45"/>
        <v>976974</v>
      </c>
      <c r="M443" s="116">
        <f t="shared" si="45"/>
        <v>976974</v>
      </c>
      <c r="N443" s="116">
        <f t="shared" si="45"/>
        <v>976974</v>
      </c>
      <c r="O443" s="116">
        <f t="shared" si="45"/>
        <v>976972</v>
      </c>
      <c r="P443" s="116">
        <f t="shared" si="45"/>
        <v>11723686</v>
      </c>
    </row>
    <row r="444" spans="1:16" x14ac:dyDescent="0.25">
      <c r="A444" s="112">
        <v>3100</v>
      </c>
      <c r="B444" s="321" t="s">
        <v>147</v>
      </c>
      <c r="C444" s="322"/>
      <c r="D444" s="110">
        <f t="shared" ref="D444:P444" si="46">SUM(D445:D490)</f>
        <v>529764</v>
      </c>
      <c r="E444" s="110">
        <f t="shared" si="46"/>
        <v>529764</v>
      </c>
      <c r="F444" s="110">
        <f t="shared" si="46"/>
        <v>529764</v>
      </c>
      <c r="G444" s="110">
        <f t="shared" si="46"/>
        <v>529764</v>
      </c>
      <c r="H444" s="110">
        <f t="shared" si="46"/>
        <v>529764</v>
      </c>
      <c r="I444" s="110">
        <f t="shared" si="46"/>
        <v>529764</v>
      </c>
      <c r="J444" s="110">
        <f t="shared" si="46"/>
        <v>529764</v>
      </c>
      <c r="K444" s="110">
        <f t="shared" si="46"/>
        <v>529764</v>
      </c>
      <c r="L444" s="110">
        <f t="shared" si="46"/>
        <v>529764</v>
      </c>
      <c r="M444" s="110">
        <f t="shared" si="46"/>
        <v>529764</v>
      </c>
      <c r="N444" s="110">
        <f t="shared" si="46"/>
        <v>529764</v>
      </c>
      <c r="O444" s="110">
        <f t="shared" si="46"/>
        <v>529766</v>
      </c>
      <c r="P444" s="110">
        <f t="shared" si="46"/>
        <v>6357170</v>
      </c>
    </row>
    <row r="445" spans="1:16" x14ac:dyDescent="0.25">
      <c r="A445" s="327">
        <v>311</v>
      </c>
      <c r="B445" s="329" t="s">
        <v>148</v>
      </c>
      <c r="C445" s="156">
        <v>11</v>
      </c>
      <c r="D445" s="31">
        <v>41395</v>
      </c>
      <c r="E445" s="31">
        <v>41395</v>
      </c>
      <c r="F445" s="31">
        <v>41395</v>
      </c>
      <c r="G445" s="31">
        <v>41395</v>
      </c>
      <c r="H445" s="31">
        <v>41395</v>
      </c>
      <c r="I445" s="31">
        <v>41395</v>
      </c>
      <c r="J445" s="31">
        <v>41395</v>
      </c>
      <c r="K445" s="31">
        <v>41395</v>
      </c>
      <c r="L445" s="31">
        <v>41395</v>
      </c>
      <c r="M445" s="31">
        <v>41395</v>
      </c>
      <c r="N445" s="31">
        <v>41395</v>
      </c>
      <c r="O445" s="31">
        <v>41398</v>
      </c>
      <c r="P445" s="83">
        <f t="shared" ref="P445:P535" si="47">SUM(D445:O445)</f>
        <v>496743</v>
      </c>
    </row>
    <row r="446" spans="1:16" x14ac:dyDescent="0.25">
      <c r="A446" s="328"/>
      <c r="B446" s="330"/>
      <c r="C446" s="156">
        <v>14</v>
      </c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83">
        <f t="shared" si="47"/>
        <v>0</v>
      </c>
    </row>
    <row r="447" spans="1:16" x14ac:dyDescent="0.25">
      <c r="A447" s="328"/>
      <c r="B447" s="330"/>
      <c r="C447" s="156">
        <v>15</v>
      </c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83">
        <f t="shared" si="47"/>
        <v>0</v>
      </c>
    </row>
    <row r="448" spans="1:16" x14ac:dyDescent="0.25">
      <c r="A448" s="328"/>
      <c r="B448" s="330"/>
      <c r="C448" s="156">
        <v>16</v>
      </c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83">
        <f t="shared" si="47"/>
        <v>0</v>
      </c>
    </row>
    <row r="449" spans="1:16" x14ac:dyDescent="0.25">
      <c r="A449" s="328"/>
      <c r="B449" s="330"/>
      <c r="C449" s="156">
        <v>17</v>
      </c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83">
        <f t="shared" si="47"/>
        <v>0</v>
      </c>
    </row>
    <row r="450" spans="1:16" x14ac:dyDescent="0.25">
      <c r="A450" s="328"/>
      <c r="B450" s="330"/>
      <c r="C450" s="156">
        <v>25</v>
      </c>
      <c r="D450" s="31">
        <v>455276</v>
      </c>
      <c r="E450" s="31">
        <v>455276</v>
      </c>
      <c r="F450" s="31">
        <v>455276</v>
      </c>
      <c r="G450" s="31">
        <v>455276</v>
      </c>
      <c r="H450" s="31">
        <v>455276</v>
      </c>
      <c r="I450" s="31">
        <v>455276</v>
      </c>
      <c r="J450" s="31">
        <v>455276</v>
      </c>
      <c r="K450" s="31">
        <v>455276</v>
      </c>
      <c r="L450" s="31">
        <v>455276</v>
      </c>
      <c r="M450" s="31">
        <v>455276</v>
      </c>
      <c r="N450" s="31">
        <v>455276</v>
      </c>
      <c r="O450" s="31">
        <v>455271</v>
      </c>
      <c r="P450" s="83">
        <f t="shared" si="47"/>
        <v>5463307</v>
      </c>
    </row>
    <row r="451" spans="1:16" x14ac:dyDescent="0.25">
      <c r="A451" s="327">
        <v>312</v>
      </c>
      <c r="B451" s="329" t="s">
        <v>149</v>
      </c>
      <c r="C451" s="156">
        <v>11</v>
      </c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83">
        <f t="shared" si="47"/>
        <v>0</v>
      </c>
    </row>
    <row r="452" spans="1:16" x14ac:dyDescent="0.25">
      <c r="A452" s="328"/>
      <c r="B452" s="330"/>
      <c r="C452" s="156">
        <v>14</v>
      </c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83">
        <f t="shared" si="47"/>
        <v>0</v>
      </c>
    </row>
    <row r="453" spans="1:16" x14ac:dyDescent="0.25">
      <c r="A453" s="328"/>
      <c r="B453" s="330"/>
      <c r="C453" s="156">
        <v>15</v>
      </c>
      <c r="D453" s="31">
        <v>3533</v>
      </c>
      <c r="E453" s="31">
        <v>3533</v>
      </c>
      <c r="F453" s="31">
        <v>3533</v>
      </c>
      <c r="G453" s="31">
        <v>3533</v>
      </c>
      <c r="H453" s="31">
        <v>3533</v>
      </c>
      <c r="I453" s="31">
        <v>3533</v>
      </c>
      <c r="J453" s="31">
        <v>3533</v>
      </c>
      <c r="K453" s="31">
        <v>3533</v>
      </c>
      <c r="L453" s="31">
        <v>3533</v>
      </c>
      <c r="M453" s="31">
        <v>3533</v>
      </c>
      <c r="N453" s="31">
        <v>3533</v>
      </c>
      <c r="O453" s="31">
        <v>3537</v>
      </c>
      <c r="P453" s="83">
        <f t="shared" si="47"/>
        <v>42400</v>
      </c>
    </row>
    <row r="454" spans="1:16" x14ac:dyDescent="0.25">
      <c r="A454" s="328"/>
      <c r="B454" s="330"/>
      <c r="C454" s="156">
        <v>16</v>
      </c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83">
        <f t="shared" si="47"/>
        <v>0</v>
      </c>
    </row>
    <row r="455" spans="1:16" x14ac:dyDescent="0.25">
      <c r="A455" s="328"/>
      <c r="B455" s="330"/>
      <c r="C455" s="156">
        <v>17</v>
      </c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83">
        <f t="shared" si="47"/>
        <v>0</v>
      </c>
    </row>
    <row r="456" spans="1:16" x14ac:dyDescent="0.25">
      <c r="A456" s="327">
        <v>313</v>
      </c>
      <c r="B456" s="329" t="s">
        <v>150</v>
      </c>
      <c r="C456" s="156">
        <v>11</v>
      </c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83">
        <f t="shared" si="47"/>
        <v>0</v>
      </c>
    </row>
    <row r="457" spans="1:16" x14ac:dyDescent="0.25">
      <c r="A457" s="328"/>
      <c r="B457" s="330"/>
      <c r="C457" s="156">
        <v>14</v>
      </c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83">
        <f t="shared" si="47"/>
        <v>0</v>
      </c>
    </row>
    <row r="458" spans="1:16" x14ac:dyDescent="0.25">
      <c r="A458" s="328"/>
      <c r="B458" s="330"/>
      <c r="C458" s="156">
        <v>15</v>
      </c>
      <c r="D458" s="31">
        <v>3000</v>
      </c>
      <c r="E458" s="31">
        <v>3000</v>
      </c>
      <c r="F458" s="31">
        <v>3000</v>
      </c>
      <c r="G458" s="31">
        <v>3000</v>
      </c>
      <c r="H458" s="31">
        <v>3000</v>
      </c>
      <c r="I458" s="31">
        <v>3000</v>
      </c>
      <c r="J458" s="31">
        <v>3000</v>
      </c>
      <c r="K458" s="31">
        <v>3000</v>
      </c>
      <c r="L458" s="31">
        <v>3000</v>
      </c>
      <c r="M458" s="31">
        <v>3000</v>
      </c>
      <c r="N458" s="31">
        <v>3000</v>
      </c>
      <c r="O458" s="31">
        <v>3000</v>
      </c>
      <c r="P458" s="83">
        <f t="shared" si="47"/>
        <v>36000</v>
      </c>
    </row>
    <row r="459" spans="1:16" x14ac:dyDescent="0.25">
      <c r="A459" s="328"/>
      <c r="B459" s="330"/>
      <c r="C459" s="156">
        <v>16</v>
      </c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83">
        <f t="shared" si="47"/>
        <v>0</v>
      </c>
    </row>
    <row r="460" spans="1:16" x14ac:dyDescent="0.25">
      <c r="A460" s="328"/>
      <c r="B460" s="330"/>
      <c r="C460" s="156">
        <v>17</v>
      </c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83">
        <f t="shared" si="47"/>
        <v>0</v>
      </c>
    </row>
    <row r="461" spans="1:16" x14ac:dyDescent="0.25">
      <c r="A461" s="327">
        <v>314</v>
      </c>
      <c r="B461" s="329" t="s">
        <v>151</v>
      </c>
      <c r="C461" s="156">
        <v>11</v>
      </c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83">
        <f t="shared" si="47"/>
        <v>0</v>
      </c>
    </row>
    <row r="462" spans="1:16" x14ac:dyDescent="0.25">
      <c r="A462" s="328"/>
      <c r="B462" s="330"/>
      <c r="C462" s="156">
        <v>14</v>
      </c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83">
        <f t="shared" si="47"/>
        <v>0</v>
      </c>
    </row>
    <row r="463" spans="1:16" x14ac:dyDescent="0.25">
      <c r="A463" s="328"/>
      <c r="B463" s="330"/>
      <c r="C463" s="156">
        <v>15</v>
      </c>
      <c r="D463" s="31">
        <v>19000</v>
      </c>
      <c r="E463" s="31">
        <v>19000</v>
      </c>
      <c r="F463" s="31">
        <v>19000</v>
      </c>
      <c r="G463" s="31">
        <v>19000</v>
      </c>
      <c r="H463" s="31">
        <v>19000</v>
      </c>
      <c r="I463" s="31">
        <v>19000</v>
      </c>
      <c r="J463" s="31">
        <v>19000</v>
      </c>
      <c r="K463" s="31">
        <v>19000</v>
      </c>
      <c r="L463" s="31">
        <v>19000</v>
      </c>
      <c r="M463" s="31">
        <v>19000</v>
      </c>
      <c r="N463" s="31">
        <v>19000</v>
      </c>
      <c r="O463" s="31">
        <v>19000</v>
      </c>
      <c r="P463" s="83">
        <f t="shared" si="47"/>
        <v>228000</v>
      </c>
    </row>
    <row r="464" spans="1:16" x14ac:dyDescent="0.25">
      <c r="A464" s="328"/>
      <c r="B464" s="330"/>
      <c r="C464" s="156">
        <v>16</v>
      </c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83">
        <f t="shared" si="47"/>
        <v>0</v>
      </c>
    </row>
    <row r="465" spans="1:16" x14ac:dyDescent="0.25">
      <c r="A465" s="328"/>
      <c r="B465" s="330"/>
      <c r="C465" s="156">
        <v>17</v>
      </c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83">
        <f t="shared" si="47"/>
        <v>0</v>
      </c>
    </row>
    <row r="466" spans="1:16" x14ac:dyDescent="0.25">
      <c r="A466" s="327">
        <v>315</v>
      </c>
      <c r="B466" s="329" t="s">
        <v>152</v>
      </c>
      <c r="C466" s="156">
        <v>11</v>
      </c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83">
        <f t="shared" si="47"/>
        <v>0</v>
      </c>
    </row>
    <row r="467" spans="1:16" x14ac:dyDescent="0.25">
      <c r="A467" s="328"/>
      <c r="B467" s="330"/>
      <c r="C467" s="156">
        <v>14</v>
      </c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83">
        <f t="shared" si="47"/>
        <v>0</v>
      </c>
    </row>
    <row r="468" spans="1:16" x14ac:dyDescent="0.25">
      <c r="A468" s="328"/>
      <c r="B468" s="330"/>
      <c r="C468" s="156">
        <v>15</v>
      </c>
      <c r="D468" s="31">
        <v>0</v>
      </c>
      <c r="E468" s="31">
        <v>0</v>
      </c>
      <c r="F468" s="31">
        <v>0</v>
      </c>
      <c r="G468" s="31">
        <v>0</v>
      </c>
      <c r="H468" s="31">
        <v>0</v>
      </c>
      <c r="I468" s="31">
        <v>0</v>
      </c>
      <c r="J468" s="31">
        <v>0</v>
      </c>
      <c r="K468" s="31">
        <v>0</v>
      </c>
      <c r="L468" s="31">
        <v>0</v>
      </c>
      <c r="M468" s="31">
        <v>0</v>
      </c>
      <c r="N468" s="31">
        <v>0</v>
      </c>
      <c r="O468" s="31">
        <v>0</v>
      </c>
      <c r="P468" s="83">
        <f t="shared" si="47"/>
        <v>0</v>
      </c>
    </row>
    <row r="469" spans="1:16" x14ac:dyDescent="0.25">
      <c r="A469" s="328"/>
      <c r="B469" s="330"/>
      <c r="C469" s="156">
        <v>16</v>
      </c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83">
        <f t="shared" si="47"/>
        <v>0</v>
      </c>
    </row>
    <row r="470" spans="1:16" x14ac:dyDescent="0.25">
      <c r="A470" s="328"/>
      <c r="B470" s="330"/>
      <c r="C470" s="156">
        <v>17</v>
      </c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83">
        <f t="shared" si="47"/>
        <v>0</v>
      </c>
    </row>
    <row r="471" spans="1:16" x14ac:dyDescent="0.25">
      <c r="A471" s="327">
        <v>316</v>
      </c>
      <c r="B471" s="329" t="s">
        <v>153</v>
      </c>
      <c r="C471" s="156">
        <v>11</v>
      </c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83">
        <f t="shared" si="47"/>
        <v>0</v>
      </c>
    </row>
    <row r="472" spans="1:16" x14ac:dyDescent="0.25">
      <c r="A472" s="328"/>
      <c r="B472" s="330"/>
      <c r="C472" s="156">
        <v>14</v>
      </c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83">
        <f t="shared" si="47"/>
        <v>0</v>
      </c>
    </row>
    <row r="473" spans="1:16" x14ac:dyDescent="0.25">
      <c r="A473" s="328"/>
      <c r="B473" s="330"/>
      <c r="C473" s="156">
        <v>15</v>
      </c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83">
        <f t="shared" si="47"/>
        <v>0</v>
      </c>
    </row>
    <row r="474" spans="1:16" x14ac:dyDescent="0.25">
      <c r="A474" s="328"/>
      <c r="B474" s="330"/>
      <c r="C474" s="156">
        <v>16</v>
      </c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83">
        <f t="shared" si="47"/>
        <v>0</v>
      </c>
    </row>
    <row r="475" spans="1:16" x14ac:dyDescent="0.25">
      <c r="A475" s="328"/>
      <c r="B475" s="330"/>
      <c r="C475" s="156">
        <v>17</v>
      </c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83">
        <f t="shared" si="47"/>
        <v>0</v>
      </c>
    </row>
    <row r="476" spans="1:16" x14ac:dyDescent="0.25">
      <c r="A476" s="327">
        <v>317</v>
      </c>
      <c r="B476" s="329" t="s">
        <v>154</v>
      </c>
      <c r="C476" s="156">
        <v>11</v>
      </c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83">
        <f t="shared" si="47"/>
        <v>0</v>
      </c>
    </row>
    <row r="477" spans="1:16" x14ac:dyDescent="0.25">
      <c r="A477" s="328"/>
      <c r="B477" s="330"/>
      <c r="C477" s="156">
        <v>14</v>
      </c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83">
        <f t="shared" si="47"/>
        <v>0</v>
      </c>
    </row>
    <row r="478" spans="1:16" x14ac:dyDescent="0.25">
      <c r="A478" s="328"/>
      <c r="B478" s="330"/>
      <c r="C478" s="156">
        <v>15</v>
      </c>
      <c r="D478" s="31">
        <v>7560</v>
      </c>
      <c r="E478" s="31">
        <v>7560</v>
      </c>
      <c r="F478" s="31">
        <v>7560</v>
      </c>
      <c r="G478" s="31">
        <v>7560</v>
      </c>
      <c r="H478" s="31">
        <v>7560</v>
      </c>
      <c r="I478" s="31">
        <v>7560</v>
      </c>
      <c r="J478" s="31">
        <v>7560</v>
      </c>
      <c r="K478" s="31">
        <v>7560</v>
      </c>
      <c r="L478" s="31">
        <v>7560</v>
      </c>
      <c r="M478" s="31">
        <v>7560</v>
      </c>
      <c r="N478" s="31">
        <v>7560</v>
      </c>
      <c r="O478" s="31">
        <v>7560</v>
      </c>
      <c r="P478" s="83">
        <f t="shared" si="47"/>
        <v>90720</v>
      </c>
    </row>
    <row r="479" spans="1:16" x14ac:dyDescent="0.25">
      <c r="A479" s="328"/>
      <c r="B479" s="330"/>
      <c r="C479" s="156">
        <v>16</v>
      </c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83">
        <f t="shared" si="47"/>
        <v>0</v>
      </c>
    </row>
    <row r="480" spans="1:16" x14ac:dyDescent="0.25">
      <c r="A480" s="328"/>
      <c r="B480" s="330"/>
      <c r="C480" s="156">
        <v>17</v>
      </c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83">
        <f t="shared" si="47"/>
        <v>0</v>
      </c>
    </row>
    <row r="481" spans="1:16" x14ac:dyDescent="0.25">
      <c r="A481" s="327">
        <v>318</v>
      </c>
      <c r="B481" s="329" t="s">
        <v>155</v>
      </c>
      <c r="C481" s="156">
        <v>11</v>
      </c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83">
        <f t="shared" si="47"/>
        <v>0</v>
      </c>
    </row>
    <row r="482" spans="1:16" x14ac:dyDescent="0.25">
      <c r="A482" s="328"/>
      <c r="B482" s="330"/>
      <c r="C482" s="156">
        <v>14</v>
      </c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83">
        <f t="shared" si="47"/>
        <v>0</v>
      </c>
    </row>
    <row r="483" spans="1:16" x14ac:dyDescent="0.25">
      <c r="A483" s="328"/>
      <c r="B483" s="330"/>
      <c r="C483" s="156">
        <v>15</v>
      </c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83">
        <f t="shared" si="47"/>
        <v>0</v>
      </c>
    </row>
    <row r="484" spans="1:16" x14ac:dyDescent="0.25">
      <c r="A484" s="328"/>
      <c r="B484" s="330"/>
      <c r="C484" s="156">
        <v>16</v>
      </c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83">
        <f t="shared" si="47"/>
        <v>0</v>
      </c>
    </row>
    <row r="485" spans="1:16" x14ac:dyDescent="0.25">
      <c r="A485" s="328"/>
      <c r="B485" s="330"/>
      <c r="C485" s="156">
        <v>17</v>
      </c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83">
        <f t="shared" si="47"/>
        <v>0</v>
      </c>
    </row>
    <row r="486" spans="1:16" x14ac:dyDescent="0.25">
      <c r="A486" s="327">
        <v>319</v>
      </c>
      <c r="B486" s="329" t="s">
        <v>156</v>
      </c>
      <c r="C486" s="156">
        <v>11</v>
      </c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83">
        <f t="shared" si="47"/>
        <v>0</v>
      </c>
    </row>
    <row r="487" spans="1:16" x14ac:dyDescent="0.25">
      <c r="A487" s="328"/>
      <c r="B487" s="330"/>
      <c r="C487" s="156">
        <v>14</v>
      </c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83">
        <f t="shared" si="47"/>
        <v>0</v>
      </c>
    </row>
    <row r="488" spans="1:16" x14ac:dyDescent="0.25">
      <c r="A488" s="328"/>
      <c r="B488" s="330"/>
      <c r="C488" s="156">
        <v>15</v>
      </c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83">
        <f t="shared" si="47"/>
        <v>0</v>
      </c>
    </row>
    <row r="489" spans="1:16" x14ac:dyDescent="0.25">
      <c r="A489" s="328"/>
      <c r="B489" s="330"/>
      <c r="C489" s="156">
        <v>16</v>
      </c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83">
        <f t="shared" si="47"/>
        <v>0</v>
      </c>
    </row>
    <row r="490" spans="1:16" x14ac:dyDescent="0.25">
      <c r="A490" s="328"/>
      <c r="B490" s="330"/>
      <c r="C490" s="156">
        <v>17</v>
      </c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83">
        <f t="shared" si="47"/>
        <v>0</v>
      </c>
    </row>
    <row r="491" spans="1:16" x14ac:dyDescent="0.25">
      <c r="A491" s="112">
        <v>3200</v>
      </c>
      <c r="B491" s="321" t="s">
        <v>157</v>
      </c>
      <c r="C491" s="322"/>
      <c r="D491" s="110">
        <f t="shared" ref="D491:P491" si="48">SUM(D492:D539)</f>
        <v>38933</v>
      </c>
      <c r="E491" s="110">
        <f t="shared" si="48"/>
        <v>38933</v>
      </c>
      <c r="F491" s="110">
        <f t="shared" si="48"/>
        <v>38933</v>
      </c>
      <c r="G491" s="110">
        <f t="shared" si="48"/>
        <v>38933</v>
      </c>
      <c r="H491" s="110">
        <f t="shared" si="48"/>
        <v>38933</v>
      </c>
      <c r="I491" s="110">
        <f t="shared" si="48"/>
        <v>38933</v>
      </c>
      <c r="J491" s="110">
        <f t="shared" si="48"/>
        <v>38933</v>
      </c>
      <c r="K491" s="110">
        <f t="shared" si="48"/>
        <v>38933</v>
      </c>
      <c r="L491" s="110">
        <f t="shared" si="48"/>
        <v>38933</v>
      </c>
      <c r="M491" s="110">
        <f t="shared" si="48"/>
        <v>38933</v>
      </c>
      <c r="N491" s="110">
        <f t="shared" si="48"/>
        <v>38933</v>
      </c>
      <c r="O491" s="110">
        <f t="shared" si="48"/>
        <v>38933</v>
      </c>
      <c r="P491" s="110">
        <f t="shared" si="48"/>
        <v>467196</v>
      </c>
    </row>
    <row r="492" spans="1:16" x14ac:dyDescent="0.25">
      <c r="A492" s="327">
        <v>321</v>
      </c>
      <c r="B492" s="329" t="s">
        <v>158</v>
      </c>
      <c r="C492" s="156">
        <v>11</v>
      </c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83">
        <f t="shared" si="47"/>
        <v>0</v>
      </c>
    </row>
    <row r="493" spans="1:16" x14ac:dyDescent="0.25">
      <c r="A493" s="328"/>
      <c r="B493" s="330"/>
      <c r="C493" s="156">
        <v>14</v>
      </c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83">
        <f t="shared" si="47"/>
        <v>0</v>
      </c>
    </row>
    <row r="494" spans="1:16" x14ac:dyDescent="0.25">
      <c r="A494" s="328"/>
      <c r="B494" s="330"/>
      <c r="C494" s="156">
        <v>15</v>
      </c>
      <c r="D494" s="31">
        <v>2500</v>
      </c>
      <c r="E494" s="31">
        <v>2500</v>
      </c>
      <c r="F494" s="31">
        <v>2500</v>
      </c>
      <c r="G494" s="31">
        <v>2500</v>
      </c>
      <c r="H494" s="31">
        <v>2500</v>
      </c>
      <c r="I494" s="31">
        <v>2500</v>
      </c>
      <c r="J494" s="31">
        <v>2500</v>
      </c>
      <c r="K494" s="31">
        <v>2500</v>
      </c>
      <c r="L494" s="31">
        <v>2500</v>
      </c>
      <c r="M494" s="31">
        <v>2500</v>
      </c>
      <c r="N494" s="31">
        <v>2500</v>
      </c>
      <c r="O494" s="31">
        <v>2500</v>
      </c>
      <c r="P494" s="83">
        <f t="shared" si="47"/>
        <v>30000</v>
      </c>
    </row>
    <row r="495" spans="1:16" x14ac:dyDescent="0.25">
      <c r="A495" s="328"/>
      <c r="B495" s="330"/>
      <c r="C495" s="156">
        <v>16</v>
      </c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83">
        <f t="shared" si="47"/>
        <v>0</v>
      </c>
    </row>
    <row r="496" spans="1:16" x14ac:dyDescent="0.25">
      <c r="A496" s="328"/>
      <c r="B496" s="330"/>
      <c r="C496" s="156">
        <v>17</v>
      </c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83">
        <f t="shared" si="47"/>
        <v>0</v>
      </c>
    </row>
    <row r="497" spans="1:16" x14ac:dyDescent="0.25">
      <c r="A497" s="327">
        <v>322</v>
      </c>
      <c r="B497" s="329" t="s">
        <v>159</v>
      </c>
      <c r="C497" s="156">
        <v>11</v>
      </c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83">
        <f t="shared" si="47"/>
        <v>0</v>
      </c>
    </row>
    <row r="498" spans="1:16" x14ac:dyDescent="0.25">
      <c r="A498" s="328"/>
      <c r="B498" s="330"/>
      <c r="C498" s="156">
        <v>14</v>
      </c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83">
        <f t="shared" si="47"/>
        <v>0</v>
      </c>
    </row>
    <row r="499" spans="1:16" x14ac:dyDescent="0.25">
      <c r="A499" s="328"/>
      <c r="B499" s="330"/>
      <c r="C499" s="156">
        <v>15</v>
      </c>
      <c r="D499" s="31">
        <v>16600</v>
      </c>
      <c r="E499" s="31">
        <v>16600</v>
      </c>
      <c r="F499" s="31">
        <v>16600</v>
      </c>
      <c r="G499" s="31">
        <v>16600</v>
      </c>
      <c r="H499" s="31">
        <v>16600</v>
      </c>
      <c r="I499" s="31">
        <v>16600</v>
      </c>
      <c r="J499" s="31">
        <v>16600</v>
      </c>
      <c r="K499" s="31">
        <v>16600</v>
      </c>
      <c r="L499" s="31">
        <v>16600</v>
      </c>
      <c r="M499" s="31">
        <v>16600</v>
      </c>
      <c r="N499" s="31">
        <v>16600</v>
      </c>
      <c r="O499" s="31">
        <v>16600</v>
      </c>
      <c r="P499" s="83">
        <f t="shared" si="47"/>
        <v>199200</v>
      </c>
    </row>
    <row r="500" spans="1:16" x14ac:dyDescent="0.25">
      <c r="A500" s="328"/>
      <c r="B500" s="330"/>
      <c r="C500" s="156">
        <v>16</v>
      </c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83">
        <f t="shared" si="47"/>
        <v>0</v>
      </c>
    </row>
    <row r="501" spans="1:16" x14ac:dyDescent="0.25">
      <c r="A501" s="328"/>
      <c r="B501" s="330"/>
      <c r="C501" s="156">
        <v>17</v>
      </c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83">
        <f t="shared" si="47"/>
        <v>0</v>
      </c>
    </row>
    <row r="502" spans="1:16" x14ac:dyDescent="0.25">
      <c r="A502" s="328"/>
      <c r="B502" s="330"/>
      <c r="C502" s="156">
        <v>25</v>
      </c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83">
        <f t="shared" si="47"/>
        <v>0</v>
      </c>
    </row>
    <row r="503" spans="1:16" x14ac:dyDescent="0.25">
      <c r="A503" s="327">
        <v>323</v>
      </c>
      <c r="B503" s="329" t="s">
        <v>160</v>
      </c>
      <c r="C503" s="156">
        <v>11</v>
      </c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83">
        <f t="shared" si="47"/>
        <v>0</v>
      </c>
    </row>
    <row r="504" spans="1:16" x14ac:dyDescent="0.25">
      <c r="A504" s="328"/>
      <c r="B504" s="330"/>
      <c r="C504" s="156">
        <v>14</v>
      </c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83">
        <f t="shared" si="47"/>
        <v>0</v>
      </c>
    </row>
    <row r="505" spans="1:16" x14ac:dyDescent="0.25">
      <c r="A505" s="328"/>
      <c r="B505" s="330"/>
      <c r="C505" s="156">
        <v>15</v>
      </c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83">
        <f t="shared" si="47"/>
        <v>0</v>
      </c>
    </row>
    <row r="506" spans="1:16" x14ac:dyDescent="0.25">
      <c r="A506" s="328"/>
      <c r="B506" s="330"/>
      <c r="C506" s="156">
        <v>16</v>
      </c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83">
        <f t="shared" si="47"/>
        <v>0</v>
      </c>
    </row>
    <row r="507" spans="1:16" x14ac:dyDescent="0.25">
      <c r="A507" s="328"/>
      <c r="B507" s="330"/>
      <c r="C507" s="156">
        <v>17</v>
      </c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83">
        <f t="shared" si="47"/>
        <v>0</v>
      </c>
    </row>
    <row r="508" spans="1:16" x14ac:dyDescent="0.25">
      <c r="A508" s="327">
        <v>324</v>
      </c>
      <c r="B508" s="329" t="s">
        <v>161</v>
      </c>
      <c r="C508" s="156">
        <v>11</v>
      </c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83">
        <f t="shared" si="47"/>
        <v>0</v>
      </c>
    </row>
    <row r="509" spans="1:16" x14ac:dyDescent="0.25">
      <c r="A509" s="328"/>
      <c r="B509" s="330"/>
      <c r="C509" s="156">
        <v>14</v>
      </c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83">
        <f t="shared" si="47"/>
        <v>0</v>
      </c>
    </row>
    <row r="510" spans="1:16" x14ac:dyDescent="0.25">
      <c r="A510" s="328"/>
      <c r="B510" s="330"/>
      <c r="C510" s="156">
        <v>15</v>
      </c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83">
        <f t="shared" si="47"/>
        <v>0</v>
      </c>
    </row>
    <row r="511" spans="1:16" x14ac:dyDescent="0.25">
      <c r="A511" s="328"/>
      <c r="B511" s="330"/>
      <c r="C511" s="156">
        <v>16</v>
      </c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83">
        <f t="shared" si="47"/>
        <v>0</v>
      </c>
    </row>
    <row r="512" spans="1:16" x14ac:dyDescent="0.25">
      <c r="A512" s="328"/>
      <c r="B512" s="330"/>
      <c r="C512" s="156">
        <v>17</v>
      </c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83">
        <f t="shared" si="47"/>
        <v>0</v>
      </c>
    </row>
    <row r="513" spans="1:16" x14ac:dyDescent="0.25">
      <c r="A513" s="327">
        <v>325</v>
      </c>
      <c r="B513" s="329" t="s">
        <v>162</v>
      </c>
      <c r="C513" s="156">
        <v>11</v>
      </c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83">
        <f t="shared" si="47"/>
        <v>0</v>
      </c>
    </row>
    <row r="514" spans="1:16" x14ac:dyDescent="0.25">
      <c r="A514" s="328"/>
      <c r="B514" s="330"/>
      <c r="C514" s="156">
        <v>14</v>
      </c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83">
        <f t="shared" si="47"/>
        <v>0</v>
      </c>
    </row>
    <row r="515" spans="1:16" x14ac:dyDescent="0.25">
      <c r="A515" s="328"/>
      <c r="B515" s="330"/>
      <c r="C515" s="156">
        <v>15</v>
      </c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83">
        <f t="shared" si="47"/>
        <v>0</v>
      </c>
    </row>
    <row r="516" spans="1:16" x14ac:dyDescent="0.25">
      <c r="A516" s="328"/>
      <c r="B516" s="330"/>
      <c r="C516" s="156">
        <v>16</v>
      </c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83">
        <f t="shared" si="47"/>
        <v>0</v>
      </c>
    </row>
    <row r="517" spans="1:16" x14ac:dyDescent="0.25">
      <c r="A517" s="328"/>
      <c r="B517" s="330"/>
      <c r="C517" s="156">
        <v>17</v>
      </c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83">
        <f t="shared" si="47"/>
        <v>0</v>
      </c>
    </row>
    <row r="518" spans="1:16" x14ac:dyDescent="0.25">
      <c r="A518" s="327">
        <v>326</v>
      </c>
      <c r="B518" s="329" t="s">
        <v>163</v>
      </c>
      <c r="C518" s="156">
        <v>11</v>
      </c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83">
        <f t="shared" si="47"/>
        <v>0</v>
      </c>
    </row>
    <row r="519" spans="1:16" x14ac:dyDescent="0.25">
      <c r="A519" s="328"/>
      <c r="B519" s="330"/>
      <c r="C519" s="156">
        <v>14</v>
      </c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83">
        <f t="shared" si="47"/>
        <v>0</v>
      </c>
    </row>
    <row r="520" spans="1:16" x14ac:dyDescent="0.25">
      <c r="A520" s="328"/>
      <c r="B520" s="330"/>
      <c r="C520" s="156">
        <v>15</v>
      </c>
      <c r="D520" s="31">
        <v>19833</v>
      </c>
      <c r="E520" s="31">
        <v>19833</v>
      </c>
      <c r="F520" s="31">
        <v>19833</v>
      </c>
      <c r="G520" s="31">
        <v>19833</v>
      </c>
      <c r="H520" s="31">
        <v>19833</v>
      </c>
      <c r="I520" s="31">
        <v>19833</v>
      </c>
      <c r="J520" s="31">
        <v>19833</v>
      </c>
      <c r="K520" s="31">
        <v>19833</v>
      </c>
      <c r="L520" s="31">
        <v>19833</v>
      </c>
      <c r="M520" s="31">
        <v>19833</v>
      </c>
      <c r="N520" s="31">
        <v>19833</v>
      </c>
      <c r="O520" s="31">
        <v>19833</v>
      </c>
      <c r="P520" s="83">
        <f t="shared" si="47"/>
        <v>237996</v>
      </c>
    </row>
    <row r="521" spans="1:16" x14ac:dyDescent="0.25">
      <c r="A521" s="328"/>
      <c r="B521" s="330"/>
      <c r="C521" s="156">
        <v>16</v>
      </c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83">
        <f t="shared" si="47"/>
        <v>0</v>
      </c>
    </row>
    <row r="522" spans="1:16" x14ac:dyDescent="0.25">
      <c r="A522" s="328"/>
      <c r="B522" s="330"/>
      <c r="C522" s="156">
        <v>17</v>
      </c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83">
        <f t="shared" si="47"/>
        <v>0</v>
      </c>
    </row>
    <row r="523" spans="1:16" x14ac:dyDescent="0.25">
      <c r="A523" s="328"/>
      <c r="B523" s="330"/>
      <c r="C523" s="156">
        <v>25</v>
      </c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83">
        <f t="shared" si="47"/>
        <v>0</v>
      </c>
    </row>
    <row r="524" spans="1:16" x14ac:dyDescent="0.25">
      <c r="A524" s="327">
        <v>327</v>
      </c>
      <c r="B524" s="329" t="s">
        <v>164</v>
      </c>
      <c r="C524" s="156">
        <v>11</v>
      </c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83">
        <f t="shared" si="47"/>
        <v>0</v>
      </c>
    </row>
    <row r="525" spans="1:16" x14ac:dyDescent="0.25">
      <c r="A525" s="328"/>
      <c r="B525" s="330"/>
      <c r="C525" s="156">
        <v>14</v>
      </c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83">
        <f t="shared" si="47"/>
        <v>0</v>
      </c>
    </row>
    <row r="526" spans="1:16" x14ac:dyDescent="0.25">
      <c r="A526" s="328"/>
      <c r="B526" s="330"/>
      <c r="C526" s="156">
        <v>15</v>
      </c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83">
        <f t="shared" si="47"/>
        <v>0</v>
      </c>
    </row>
    <row r="527" spans="1:16" x14ac:dyDescent="0.25">
      <c r="A527" s="328"/>
      <c r="B527" s="330"/>
      <c r="C527" s="156">
        <v>16</v>
      </c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83">
        <f t="shared" si="47"/>
        <v>0</v>
      </c>
    </row>
    <row r="528" spans="1:16" x14ac:dyDescent="0.25">
      <c r="A528" s="328"/>
      <c r="B528" s="330"/>
      <c r="C528" s="156">
        <v>17</v>
      </c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83">
        <f t="shared" si="47"/>
        <v>0</v>
      </c>
    </row>
    <row r="529" spans="1:16" x14ac:dyDescent="0.25">
      <c r="A529" s="327">
        <v>328</v>
      </c>
      <c r="B529" s="329" t="s">
        <v>165</v>
      </c>
      <c r="C529" s="156">
        <v>11</v>
      </c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83">
        <f t="shared" si="47"/>
        <v>0</v>
      </c>
    </row>
    <row r="530" spans="1:16" x14ac:dyDescent="0.25">
      <c r="A530" s="328"/>
      <c r="B530" s="330"/>
      <c r="C530" s="156">
        <v>14</v>
      </c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83">
        <f t="shared" si="47"/>
        <v>0</v>
      </c>
    </row>
    <row r="531" spans="1:16" x14ac:dyDescent="0.25">
      <c r="A531" s="328"/>
      <c r="B531" s="330"/>
      <c r="C531" s="156">
        <v>15</v>
      </c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83">
        <f t="shared" si="47"/>
        <v>0</v>
      </c>
    </row>
    <row r="532" spans="1:16" x14ac:dyDescent="0.25">
      <c r="A532" s="328"/>
      <c r="B532" s="330"/>
      <c r="C532" s="156">
        <v>16</v>
      </c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83">
        <f t="shared" si="47"/>
        <v>0</v>
      </c>
    </row>
    <row r="533" spans="1:16" x14ac:dyDescent="0.25">
      <c r="A533" s="328"/>
      <c r="B533" s="330"/>
      <c r="C533" s="156">
        <v>17</v>
      </c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83">
        <f t="shared" si="47"/>
        <v>0</v>
      </c>
    </row>
    <row r="534" spans="1:16" x14ac:dyDescent="0.25">
      <c r="A534" s="328"/>
      <c r="B534" s="330"/>
      <c r="C534" s="156">
        <v>25</v>
      </c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83">
        <f t="shared" si="47"/>
        <v>0</v>
      </c>
    </row>
    <row r="535" spans="1:16" x14ac:dyDescent="0.25">
      <c r="A535" s="327">
        <v>329</v>
      </c>
      <c r="B535" s="329" t="s">
        <v>166</v>
      </c>
      <c r="C535" s="156">
        <v>11</v>
      </c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83">
        <f t="shared" si="47"/>
        <v>0</v>
      </c>
    </row>
    <row r="536" spans="1:16" x14ac:dyDescent="0.25">
      <c r="A536" s="328"/>
      <c r="B536" s="330"/>
      <c r="C536" s="156">
        <v>14</v>
      </c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83">
        <f>SUM(D536:O536)</f>
        <v>0</v>
      </c>
    </row>
    <row r="537" spans="1:16" x14ac:dyDescent="0.25">
      <c r="A537" s="328"/>
      <c r="B537" s="330"/>
      <c r="C537" s="156">
        <v>15</v>
      </c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83">
        <f>SUM(D537:O537)</f>
        <v>0</v>
      </c>
    </row>
    <row r="538" spans="1:16" x14ac:dyDescent="0.25">
      <c r="A538" s="328"/>
      <c r="B538" s="330"/>
      <c r="C538" s="156">
        <v>16</v>
      </c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83">
        <f>SUM(D538:O538)</f>
        <v>0</v>
      </c>
    </row>
    <row r="539" spans="1:16" x14ac:dyDescent="0.25">
      <c r="A539" s="328"/>
      <c r="B539" s="330"/>
      <c r="C539" s="156">
        <v>17</v>
      </c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83">
        <f>SUM(D539:O539)</f>
        <v>0</v>
      </c>
    </row>
    <row r="540" spans="1:16" x14ac:dyDescent="0.25">
      <c r="A540" s="112">
        <v>3300</v>
      </c>
      <c r="B540" s="321" t="s">
        <v>167</v>
      </c>
      <c r="C540" s="322"/>
      <c r="D540" s="110">
        <f t="shared" ref="D540:P540" si="49">SUM(D541:D586)</f>
        <v>17382</v>
      </c>
      <c r="E540" s="110">
        <f t="shared" si="49"/>
        <v>17382</v>
      </c>
      <c r="F540" s="110">
        <f t="shared" si="49"/>
        <v>17382</v>
      </c>
      <c r="G540" s="110">
        <f t="shared" si="49"/>
        <v>17382</v>
      </c>
      <c r="H540" s="110">
        <f t="shared" si="49"/>
        <v>17382</v>
      </c>
      <c r="I540" s="110">
        <f t="shared" si="49"/>
        <v>17382</v>
      </c>
      <c r="J540" s="110">
        <f t="shared" si="49"/>
        <v>17382</v>
      </c>
      <c r="K540" s="110">
        <f t="shared" si="49"/>
        <v>17382</v>
      </c>
      <c r="L540" s="110">
        <f t="shared" si="49"/>
        <v>17382</v>
      </c>
      <c r="M540" s="110">
        <f t="shared" si="49"/>
        <v>17382</v>
      </c>
      <c r="N540" s="110">
        <f t="shared" si="49"/>
        <v>17382</v>
      </c>
      <c r="O540" s="110">
        <f t="shared" si="49"/>
        <v>17382</v>
      </c>
      <c r="P540" s="110">
        <f t="shared" si="49"/>
        <v>208584</v>
      </c>
    </row>
    <row r="541" spans="1:16" x14ac:dyDescent="0.25">
      <c r="A541" s="327">
        <v>331</v>
      </c>
      <c r="B541" s="329" t="s">
        <v>168</v>
      </c>
      <c r="C541" s="156">
        <v>11</v>
      </c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83">
        <f t="shared" ref="P541:P586" si="50">SUM(D541:O541)</f>
        <v>0</v>
      </c>
    </row>
    <row r="542" spans="1:16" x14ac:dyDescent="0.25">
      <c r="A542" s="328"/>
      <c r="B542" s="330"/>
      <c r="C542" s="156">
        <v>14</v>
      </c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83">
        <f t="shared" si="50"/>
        <v>0</v>
      </c>
    </row>
    <row r="543" spans="1:16" x14ac:dyDescent="0.25">
      <c r="A543" s="328"/>
      <c r="B543" s="330"/>
      <c r="C543" s="156">
        <v>15</v>
      </c>
      <c r="D543" s="31">
        <v>12682</v>
      </c>
      <c r="E543" s="31">
        <v>12682</v>
      </c>
      <c r="F543" s="31">
        <v>12682</v>
      </c>
      <c r="G543" s="31">
        <v>12682</v>
      </c>
      <c r="H543" s="31">
        <v>12682</v>
      </c>
      <c r="I543" s="31">
        <v>12682</v>
      </c>
      <c r="J543" s="31">
        <v>12682</v>
      </c>
      <c r="K543" s="31">
        <v>12682</v>
      </c>
      <c r="L543" s="31">
        <v>12682</v>
      </c>
      <c r="M543" s="31">
        <v>12682</v>
      </c>
      <c r="N543" s="31">
        <v>12682</v>
      </c>
      <c r="O543" s="31">
        <v>12682</v>
      </c>
      <c r="P543" s="83">
        <f t="shared" si="50"/>
        <v>152184</v>
      </c>
    </row>
    <row r="544" spans="1:16" x14ac:dyDescent="0.25">
      <c r="A544" s="328"/>
      <c r="B544" s="330"/>
      <c r="C544" s="156">
        <v>16</v>
      </c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83">
        <f t="shared" si="50"/>
        <v>0</v>
      </c>
    </row>
    <row r="545" spans="1:16" x14ac:dyDescent="0.25">
      <c r="A545" s="328"/>
      <c r="B545" s="330"/>
      <c r="C545" s="156">
        <v>17</v>
      </c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83">
        <f t="shared" si="50"/>
        <v>0</v>
      </c>
    </row>
    <row r="546" spans="1:16" x14ac:dyDescent="0.25">
      <c r="A546" s="327">
        <v>332</v>
      </c>
      <c r="B546" s="329" t="s">
        <v>169</v>
      </c>
      <c r="C546" s="156">
        <v>11</v>
      </c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83">
        <f t="shared" si="50"/>
        <v>0</v>
      </c>
    </row>
    <row r="547" spans="1:16" x14ac:dyDescent="0.25">
      <c r="A547" s="328"/>
      <c r="B547" s="330"/>
      <c r="C547" s="156">
        <v>14</v>
      </c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83">
        <f t="shared" si="50"/>
        <v>0</v>
      </c>
    </row>
    <row r="548" spans="1:16" x14ac:dyDescent="0.25">
      <c r="A548" s="328"/>
      <c r="B548" s="330"/>
      <c r="C548" s="156">
        <v>15</v>
      </c>
      <c r="D548" s="31">
        <v>4700</v>
      </c>
      <c r="E548" s="31">
        <v>4700</v>
      </c>
      <c r="F548" s="31">
        <v>4700</v>
      </c>
      <c r="G548" s="31">
        <v>4700</v>
      </c>
      <c r="H548" s="31">
        <v>4700</v>
      </c>
      <c r="I548" s="31">
        <v>4700</v>
      </c>
      <c r="J548" s="31">
        <v>4700</v>
      </c>
      <c r="K548" s="31">
        <v>4700</v>
      </c>
      <c r="L548" s="31">
        <v>4700</v>
      </c>
      <c r="M548" s="31">
        <v>4700</v>
      </c>
      <c r="N548" s="31">
        <v>4700</v>
      </c>
      <c r="O548" s="31">
        <v>4700</v>
      </c>
      <c r="P548" s="83">
        <f t="shared" si="50"/>
        <v>56400</v>
      </c>
    </row>
    <row r="549" spans="1:16" x14ac:dyDescent="0.25">
      <c r="A549" s="328"/>
      <c r="B549" s="330"/>
      <c r="C549" s="156">
        <v>16</v>
      </c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83">
        <f t="shared" si="50"/>
        <v>0</v>
      </c>
    </row>
    <row r="550" spans="1:16" x14ac:dyDescent="0.25">
      <c r="A550" s="328"/>
      <c r="B550" s="330"/>
      <c r="C550" s="156">
        <v>17</v>
      </c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83">
        <f t="shared" si="50"/>
        <v>0</v>
      </c>
    </row>
    <row r="551" spans="1:16" x14ac:dyDescent="0.25">
      <c r="A551" s="328"/>
      <c r="B551" s="330"/>
      <c r="C551" s="156">
        <v>25</v>
      </c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83">
        <f t="shared" si="50"/>
        <v>0</v>
      </c>
    </row>
    <row r="552" spans="1:16" x14ac:dyDescent="0.25">
      <c r="A552" s="327">
        <v>333</v>
      </c>
      <c r="B552" s="329" t="s">
        <v>170</v>
      </c>
      <c r="C552" s="156">
        <v>11</v>
      </c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83">
        <f t="shared" si="50"/>
        <v>0</v>
      </c>
    </row>
    <row r="553" spans="1:16" x14ac:dyDescent="0.25">
      <c r="A553" s="328"/>
      <c r="B553" s="330"/>
      <c r="C553" s="156">
        <v>14</v>
      </c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83">
        <f t="shared" si="50"/>
        <v>0</v>
      </c>
    </row>
    <row r="554" spans="1:16" x14ac:dyDescent="0.25">
      <c r="A554" s="328"/>
      <c r="B554" s="330"/>
      <c r="C554" s="156">
        <v>15</v>
      </c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83">
        <f t="shared" si="50"/>
        <v>0</v>
      </c>
    </row>
    <row r="555" spans="1:16" x14ac:dyDescent="0.25">
      <c r="A555" s="328"/>
      <c r="B555" s="330"/>
      <c r="C555" s="156">
        <v>16</v>
      </c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83">
        <f t="shared" si="50"/>
        <v>0</v>
      </c>
    </row>
    <row r="556" spans="1:16" x14ac:dyDescent="0.25">
      <c r="A556" s="328"/>
      <c r="B556" s="330"/>
      <c r="C556" s="156">
        <v>17</v>
      </c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83">
        <f t="shared" si="50"/>
        <v>0</v>
      </c>
    </row>
    <row r="557" spans="1:16" x14ac:dyDescent="0.25">
      <c r="A557" s="327">
        <v>334</v>
      </c>
      <c r="B557" s="329" t="s">
        <v>171</v>
      </c>
      <c r="C557" s="156">
        <v>11</v>
      </c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83">
        <f t="shared" si="50"/>
        <v>0</v>
      </c>
    </row>
    <row r="558" spans="1:16" x14ac:dyDescent="0.25">
      <c r="A558" s="328"/>
      <c r="B558" s="330"/>
      <c r="C558" s="156">
        <v>14</v>
      </c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83">
        <f t="shared" si="50"/>
        <v>0</v>
      </c>
    </row>
    <row r="559" spans="1:16" x14ac:dyDescent="0.25">
      <c r="A559" s="328"/>
      <c r="B559" s="330"/>
      <c r="C559" s="156">
        <v>15</v>
      </c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83">
        <f t="shared" si="50"/>
        <v>0</v>
      </c>
    </row>
    <row r="560" spans="1:16" x14ac:dyDescent="0.25">
      <c r="A560" s="328"/>
      <c r="B560" s="330"/>
      <c r="C560" s="156">
        <v>16</v>
      </c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83">
        <f t="shared" si="50"/>
        <v>0</v>
      </c>
    </row>
    <row r="561" spans="1:16" x14ac:dyDescent="0.25">
      <c r="A561" s="328"/>
      <c r="B561" s="330"/>
      <c r="C561" s="156">
        <v>17</v>
      </c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83">
        <f t="shared" si="50"/>
        <v>0</v>
      </c>
    </row>
    <row r="562" spans="1:16" x14ac:dyDescent="0.25">
      <c r="A562" s="327">
        <v>335</v>
      </c>
      <c r="B562" s="329" t="s">
        <v>172</v>
      </c>
      <c r="C562" s="156">
        <v>11</v>
      </c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83">
        <f t="shared" si="50"/>
        <v>0</v>
      </c>
    </row>
    <row r="563" spans="1:16" x14ac:dyDescent="0.25">
      <c r="A563" s="328"/>
      <c r="B563" s="330"/>
      <c r="C563" s="156">
        <v>14</v>
      </c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83">
        <f t="shared" si="50"/>
        <v>0</v>
      </c>
    </row>
    <row r="564" spans="1:16" x14ac:dyDescent="0.25">
      <c r="A564" s="328"/>
      <c r="B564" s="330"/>
      <c r="C564" s="156">
        <v>15</v>
      </c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83">
        <f t="shared" si="50"/>
        <v>0</v>
      </c>
    </row>
    <row r="565" spans="1:16" x14ac:dyDescent="0.25">
      <c r="A565" s="328"/>
      <c r="B565" s="330"/>
      <c r="C565" s="156">
        <v>16</v>
      </c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83">
        <f t="shared" si="50"/>
        <v>0</v>
      </c>
    </row>
    <row r="566" spans="1:16" x14ac:dyDescent="0.25">
      <c r="A566" s="328"/>
      <c r="B566" s="330"/>
      <c r="C566" s="156">
        <v>17</v>
      </c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83">
        <f t="shared" si="50"/>
        <v>0</v>
      </c>
    </row>
    <row r="567" spans="1:16" x14ac:dyDescent="0.25">
      <c r="A567" s="327">
        <v>336</v>
      </c>
      <c r="B567" s="329" t="s">
        <v>173</v>
      </c>
      <c r="C567" s="156">
        <v>11</v>
      </c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83">
        <f t="shared" si="50"/>
        <v>0</v>
      </c>
    </row>
    <row r="568" spans="1:16" x14ac:dyDescent="0.25">
      <c r="A568" s="328"/>
      <c r="B568" s="330"/>
      <c r="C568" s="156">
        <v>14</v>
      </c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83">
        <f t="shared" si="50"/>
        <v>0</v>
      </c>
    </row>
    <row r="569" spans="1:16" x14ac:dyDescent="0.25">
      <c r="A569" s="328"/>
      <c r="B569" s="330"/>
      <c r="C569" s="156">
        <v>15</v>
      </c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83">
        <f t="shared" si="50"/>
        <v>0</v>
      </c>
    </row>
    <row r="570" spans="1:16" x14ac:dyDescent="0.25">
      <c r="A570" s="328"/>
      <c r="B570" s="330"/>
      <c r="C570" s="156">
        <v>16</v>
      </c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83">
        <f t="shared" si="50"/>
        <v>0</v>
      </c>
    </row>
    <row r="571" spans="1:16" x14ac:dyDescent="0.25">
      <c r="A571" s="328"/>
      <c r="B571" s="330"/>
      <c r="C571" s="156">
        <v>17</v>
      </c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83">
        <f t="shared" si="50"/>
        <v>0</v>
      </c>
    </row>
    <row r="572" spans="1:16" x14ac:dyDescent="0.25">
      <c r="A572" s="327">
        <v>337</v>
      </c>
      <c r="B572" s="329" t="s">
        <v>174</v>
      </c>
      <c r="C572" s="156">
        <v>11</v>
      </c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83">
        <f t="shared" si="50"/>
        <v>0</v>
      </c>
    </row>
    <row r="573" spans="1:16" x14ac:dyDescent="0.25">
      <c r="A573" s="328"/>
      <c r="B573" s="330"/>
      <c r="C573" s="156">
        <v>14</v>
      </c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83">
        <f t="shared" si="50"/>
        <v>0</v>
      </c>
    </row>
    <row r="574" spans="1:16" x14ac:dyDescent="0.25">
      <c r="A574" s="328"/>
      <c r="B574" s="330"/>
      <c r="C574" s="156">
        <v>15</v>
      </c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83">
        <f t="shared" si="50"/>
        <v>0</v>
      </c>
    </row>
    <row r="575" spans="1:16" x14ac:dyDescent="0.25">
      <c r="A575" s="328"/>
      <c r="B575" s="330"/>
      <c r="C575" s="156">
        <v>16</v>
      </c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83">
        <f t="shared" si="50"/>
        <v>0</v>
      </c>
    </row>
    <row r="576" spans="1:16" x14ac:dyDescent="0.25">
      <c r="A576" s="328"/>
      <c r="B576" s="330"/>
      <c r="C576" s="156">
        <v>17</v>
      </c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83">
        <f t="shared" si="50"/>
        <v>0</v>
      </c>
    </row>
    <row r="577" spans="1:16" x14ac:dyDescent="0.25">
      <c r="A577" s="327">
        <v>338</v>
      </c>
      <c r="B577" s="329" t="s">
        <v>175</v>
      </c>
      <c r="C577" s="156">
        <v>11</v>
      </c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83">
        <f t="shared" si="50"/>
        <v>0</v>
      </c>
    </row>
    <row r="578" spans="1:16" x14ac:dyDescent="0.25">
      <c r="A578" s="328"/>
      <c r="B578" s="330"/>
      <c r="C578" s="156">
        <v>14</v>
      </c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83">
        <f t="shared" si="50"/>
        <v>0</v>
      </c>
    </row>
    <row r="579" spans="1:16" x14ac:dyDescent="0.25">
      <c r="A579" s="328"/>
      <c r="B579" s="330"/>
      <c r="C579" s="156">
        <v>15</v>
      </c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83">
        <f t="shared" si="50"/>
        <v>0</v>
      </c>
    </row>
    <row r="580" spans="1:16" x14ac:dyDescent="0.25">
      <c r="A580" s="328"/>
      <c r="B580" s="330"/>
      <c r="C580" s="156">
        <v>16</v>
      </c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83">
        <f t="shared" si="50"/>
        <v>0</v>
      </c>
    </row>
    <row r="581" spans="1:16" x14ac:dyDescent="0.25">
      <c r="A581" s="328"/>
      <c r="B581" s="330"/>
      <c r="C581" s="156">
        <v>17</v>
      </c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83">
        <f t="shared" si="50"/>
        <v>0</v>
      </c>
    </row>
    <row r="582" spans="1:16" x14ac:dyDescent="0.25">
      <c r="A582" s="327">
        <v>339</v>
      </c>
      <c r="B582" s="329" t="s">
        <v>176</v>
      </c>
      <c r="C582" s="156">
        <v>11</v>
      </c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83">
        <f t="shared" si="50"/>
        <v>0</v>
      </c>
    </row>
    <row r="583" spans="1:16" x14ac:dyDescent="0.25">
      <c r="A583" s="328"/>
      <c r="B583" s="330"/>
      <c r="C583" s="156">
        <v>14</v>
      </c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83">
        <f t="shared" si="50"/>
        <v>0</v>
      </c>
    </row>
    <row r="584" spans="1:16" x14ac:dyDescent="0.25">
      <c r="A584" s="328"/>
      <c r="B584" s="330"/>
      <c r="C584" s="156">
        <v>15</v>
      </c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83">
        <f t="shared" si="50"/>
        <v>0</v>
      </c>
    </row>
    <row r="585" spans="1:16" x14ac:dyDescent="0.25">
      <c r="A585" s="328"/>
      <c r="B585" s="330"/>
      <c r="C585" s="156">
        <v>16</v>
      </c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83">
        <f t="shared" si="50"/>
        <v>0</v>
      </c>
    </row>
    <row r="586" spans="1:16" x14ac:dyDescent="0.25">
      <c r="A586" s="328"/>
      <c r="B586" s="330"/>
      <c r="C586" s="156">
        <v>17</v>
      </c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83">
        <f t="shared" si="50"/>
        <v>0</v>
      </c>
    </row>
    <row r="587" spans="1:16" x14ac:dyDescent="0.25">
      <c r="A587" s="112">
        <v>3400</v>
      </c>
      <c r="B587" s="321" t="s">
        <v>177</v>
      </c>
      <c r="C587" s="322"/>
      <c r="D587" s="110">
        <f t="shared" ref="D587:P587" si="51">SUM(D588:D638)</f>
        <v>11650</v>
      </c>
      <c r="E587" s="110">
        <f t="shared" si="51"/>
        <v>11650</v>
      </c>
      <c r="F587" s="110">
        <f t="shared" si="51"/>
        <v>11650</v>
      </c>
      <c r="G587" s="110">
        <f t="shared" si="51"/>
        <v>11650</v>
      </c>
      <c r="H587" s="110">
        <f t="shared" si="51"/>
        <v>11650</v>
      </c>
      <c r="I587" s="110">
        <f t="shared" si="51"/>
        <v>11650</v>
      </c>
      <c r="J587" s="110">
        <f t="shared" si="51"/>
        <v>11650</v>
      </c>
      <c r="K587" s="110">
        <f t="shared" si="51"/>
        <v>11650</v>
      </c>
      <c r="L587" s="110">
        <f t="shared" si="51"/>
        <v>11650</v>
      </c>
      <c r="M587" s="110">
        <f t="shared" si="51"/>
        <v>11650</v>
      </c>
      <c r="N587" s="110">
        <f t="shared" si="51"/>
        <v>11650</v>
      </c>
      <c r="O587" s="110">
        <f t="shared" si="51"/>
        <v>11650</v>
      </c>
      <c r="P587" s="110">
        <f t="shared" si="51"/>
        <v>139800</v>
      </c>
    </row>
    <row r="588" spans="1:16" x14ac:dyDescent="0.25">
      <c r="A588" s="327">
        <v>341</v>
      </c>
      <c r="B588" s="329" t="s">
        <v>178</v>
      </c>
      <c r="C588" s="156">
        <v>11</v>
      </c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83">
        <f t="shared" ref="P588:P638" si="52">SUM(D588:O588)</f>
        <v>0</v>
      </c>
    </row>
    <row r="589" spans="1:16" x14ac:dyDescent="0.25">
      <c r="A589" s="328"/>
      <c r="B589" s="330"/>
      <c r="C589" s="156">
        <v>14</v>
      </c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83">
        <f t="shared" si="52"/>
        <v>0</v>
      </c>
    </row>
    <row r="590" spans="1:16" x14ac:dyDescent="0.25">
      <c r="A590" s="328"/>
      <c r="B590" s="330"/>
      <c r="C590" s="156">
        <v>15</v>
      </c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83">
        <f t="shared" si="52"/>
        <v>0</v>
      </c>
    </row>
    <row r="591" spans="1:16" x14ac:dyDescent="0.25">
      <c r="A591" s="328"/>
      <c r="B591" s="330"/>
      <c r="C591" s="156">
        <v>16</v>
      </c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83">
        <f t="shared" si="52"/>
        <v>0</v>
      </c>
    </row>
    <row r="592" spans="1:16" x14ac:dyDescent="0.25">
      <c r="A592" s="328"/>
      <c r="B592" s="330"/>
      <c r="C592" s="156">
        <v>17</v>
      </c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83">
        <f t="shared" si="52"/>
        <v>0</v>
      </c>
    </row>
    <row r="593" spans="1:16" x14ac:dyDescent="0.25">
      <c r="A593" s="328"/>
      <c r="B593" s="330"/>
      <c r="C593" s="156">
        <v>25</v>
      </c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83">
        <f t="shared" si="52"/>
        <v>0</v>
      </c>
    </row>
    <row r="594" spans="1:16" x14ac:dyDescent="0.25">
      <c r="A594" s="328"/>
      <c r="B594" s="330"/>
      <c r="C594" s="156">
        <v>26</v>
      </c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83">
        <f t="shared" si="52"/>
        <v>0</v>
      </c>
    </row>
    <row r="595" spans="1:16" x14ac:dyDescent="0.25">
      <c r="A595" s="333"/>
      <c r="B595" s="334"/>
      <c r="C595" s="156">
        <v>27</v>
      </c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83">
        <f t="shared" si="52"/>
        <v>0</v>
      </c>
    </row>
    <row r="596" spans="1:16" x14ac:dyDescent="0.25">
      <c r="A596" s="327">
        <v>342</v>
      </c>
      <c r="B596" s="329" t="s">
        <v>179</v>
      </c>
      <c r="C596" s="156">
        <v>11</v>
      </c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83">
        <f t="shared" si="52"/>
        <v>0</v>
      </c>
    </row>
    <row r="597" spans="1:16" x14ac:dyDescent="0.25">
      <c r="A597" s="328"/>
      <c r="B597" s="330"/>
      <c r="C597" s="156">
        <v>14</v>
      </c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83">
        <f t="shared" si="52"/>
        <v>0</v>
      </c>
    </row>
    <row r="598" spans="1:16" x14ac:dyDescent="0.25">
      <c r="A598" s="328"/>
      <c r="B598" s="330"/>
      <c r="C598" s="156">
        <v>15</v>
      </c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83">
        <f t="shared" si="52"/>
        <v>0</v>
      </c>
    </row>
    <row r="599" spans="1:16" x14ac:dyDescent="0.25">
      <c r="A599" s="328"/>
      <c r="B599" s="330"/>
      <c r="C599" s="156">
        <v>16</v>
      </c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83">
        <f t="shared" si="52"/>
        <v>0</v>
      </c>
    </row>
    <row r="600" spans="1:16" x14ac:dyDescent="0.25">
      <c r="A600" s="328"/>
      <c r="B600" s="330"/>
      <c r="C600" s="156">
        <v>17</v>
      </c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83">
        <f t="shared" si="52"/>
        <v>0</v>
      </c>
    </row>
    <row r="601" spans="1:16" x14ac:dyDescent="0.25">
      <c r="A601" s="327">
        <v>343</v>
      </c>
      <c r="B601" s="329" t="s">
        <v>180</v>
      </c>
      <c r="C601" s="156">
        <v>11</v>
      </c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83">
        <f t="shared" si="52"/>
        <v>0</v>
      </c>
    </row>
    <row r="602" spans="1:16" x14ac:dyDescent="0.25">
      <c r="A602" s="328"/>
      <c r="B602" s="330"/>
      <c r="C602" s="156">
        <v>14</v>
      </c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83">
        <f t="shared" si="52"/>
        <v>0</v>
      </c>
    </row>
    <row r="603" spans="1:16" x14ac:dyDescent="0.25">
      <c r="A603" s="328"/>
      <c r="B603" s="330"/>
      <c r="C603" s="156">
        <v>15</v>
      </c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83">
        <f t="shared" si="52"/>
        <v>0</v>
      </c>
    </row>
    <row r="604" spans="1:16" x14ac:dyDescent="0.25">
      <c r="A604" s="328"/>
      <c r="B604" s="330"/>
      <c r="C604" s="156">
        <v>16</v>
      </c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83">
        <f t="shared" si="52"/>
        <v>0</v>
      </c>
    </row>
    <row r="605" spans="1:16" x14ac:dyDescent="0.25">
      <c r="A605" s="328"/>
      <c r="B605" s="330"/>
      <c r="C605" s="156">
        <v>17</v>
      </c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83">
        <f t="shared" si="52"/>
        <v>0</v>
      </c>
    </row>
    <row r="606" spans="1:16" x14ac:dyDescent="0.25">
      <c r="A606" s="328"/>
      <c r="B606" s="330"/>
      <c r="C606" s="156">
        <v>25</v>
      </c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83">
        <f t="shared" si="52"/>
        <v>0</v>
      </c>
    </row>
    <row r="607" spans="1:16" x14ac:dyDescent="0.25">
      <c r="A607" s="328"/>
      <c r="B607" s="330"/>
      <c r="C607" s="156">
        <v>26</v>
      </c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83">
        <f t="shared" si="52"/>
        <v>0</v>
      </c>
    </row>
    <row r="608" spans="1:16" x14ac:dyDescent="0.25">
      <c r="A608" s="333"/>
      <c r="B608" s="334"/>
      <c r="C608" s="156">
        <v>27</v>
      </c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83">
        <f t="shared" si="52"/>
        <v>0</v>
      </c>
    </row>
    <row r="609" spans="1:16" x14ac:dyDescent="0.25">
      <c r="A609" s="327">
        <v>344</v>
      </c>
      <c r="B609" s="329" t="s">
        <v>181</v>
      </c>
      <c r="C609" s="156">
        <v>11</v>
      </c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83">
        <f t="shared" si="52"/>
        <v>0</v>
      </c>
    </row>
    <row r="610" spans="1:16" x14ac:dyDescent="0.25">
      <c r="A610" s="328"/>
      <c r="B610" s="330"/>
      <c r="C610" s="156">
        <v>14</v>
      </c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83">
        <f t="shared" si="52"/>
        <v>0</v>
      </c>
    </row>
    <row r="611" spans="1:16" x14ac:dyDescent="0.25">
      <c r="A611" s="328"/>
      <c r="B611" s="330"/>
      <c r="C611" s="156">
        <v>15</v>
      </c>
      <c r="D611" s="31">
        <v>11650</v>
      </c>
      <c r="E611" s="31">
        <v>11650</v>
      </c>
      <c r="F611" s="31">
        <v>11650</v>
      </c>
      <c r="G611" s="31">
        <v>11650</v>
      </c>
      <c r="H611" s="31">
        <v>11650</v>
      </c>
      <c r="I611" s="31">
        <v>11650</v>
      </c>
      <c r="J611" s="31">
        <v>11650</v>
      </c>
      <c r="K611" s="31">
        <v>11650</v>
      </c>
      <c r="L611" s="31">
        <v>11650</v>
      </c>
      <c r="M611" s="31">
        <v>11650</v>
      </c>
      <c r="N611" s="31">
        <v>11650</v>
      </c>
      <c r="O611" s="31">
        <v>11650</v>
      </c>
      <c r="P611" s="83">
        <f t="shared" si="52"/>
        <v>139800</v>
      </c>
    </row>
    <row r="612" spans="1:16" x14ac:dyDescent="0.25">
      <c r="A612" s="328"/>
      <c r="B612" s="330"/>
      <c r="C612" s="156">
        <v>16</v>
      </c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83">
        <f t="shared" si="52"/>
        <v>0</v>
      </c>
    </row>
    <row r="613" spans="1:16" x14ac:dyDescent="0.25">
      <c r="A613" s="328"/>
      <c r="B613" s="330"/>
      <c r="C613" s="156">
        <v>17</v>
      </c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83">
        <f t="shared" si="52"/>
        <v>0</v>
      </c>
    </row>
    <row r="614" spans="1:16" x14ac:dyDescent="0.25">
      <c r="A614" s="327">
        <v>345</v>
      </c>
      <c r="B614" s="329" t="s">
        <v>182</v>
      </c>
      <c r="C614" s="156">
        <v>11</v>
      </c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83">
        <f t="shared" si="52"/>
        <v>0</v>
      </c>
    </row>
    <row r="615" spans="1:16" x14ac:dyDescent="0.25">
      <c r="A615" s="328"/>
      <c r="B615" s="330"/>
      <c r="C615" s="156">
        <v>14</v>
      </c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83">
        <f t="shared" si="52"/>
        <v>0</v>
      </c>
    </row>
    <row r="616" spans="1:16" x14ac:dyDescent="0.25">
      <c r="A616" s="328"/>
      <c r="B616" s="330"/>
      <c r="C616" s="156">
        <v>15</v>
      </c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83">
        <f t="shared" si="52"/>
        <v>0</v>
      </c>
    </row>
    <row r="617" spans="1:16" x14ac:dyDescent="0.25">
      <c r="A617" s="328"/>
      <c r="B617" s="330"/>
      <c r="C617" s="156">
        <v>16</v>
      </c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83">
        <f t="shared" si="52"/>
        <v>0</v>
      </c>
    </row>
    <row r="618" spans="1:16" x14ac:dyDescent="0.25">
      <c r="A618" s="328"/>
      <c r="B618" s="330"/>
      <c r="C618" s="156">
        <v>17</v>
      </c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83">
        <f t="shared" si="52"/>
        <v>0</v>
      </c>
    </row>
    <row r="619" spans="1:16" x14ac:dyDescent="0.25">
      <c r="A619" s="327">
        <v>346</v>
      </c>
      <c r="B619" s="329" t="s">
        <v>183</v>
      </c>
      <c r="C619" s="156">
        <v>11</v>
      </c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83">
        <f t="shared" si="52"/>
        <v>0</v>
      </c>
    </row>
    <row r="620" spans="1:16" x14ac:dyDescent="0.25">
      <c r="A620" s="328"/>
      <c r="B620" s="330"/>
      <c r="C620" s="156">
        <v>14</v>
      </c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83">
        <f t="shared" si="52"/>
        <v>0</v>
      </c>
    </row>
    <row r="621" spans="1:16" x14ac:dyDescent="0.25">
      <c r="A621" s="328"/>
      <c r="B621" s="330"/>
      <c r="C621" s="156">
        <v>15</v>
      </c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83">
        <f t="shared" si="52"/>
        <v>0</v>
      </c>
    </row>
    <row r="622" spans="1:16" x14ac:dyDescent="0.25">
      <c r="A622" s="328"/>
      <c r="B622" s="330"/>
      <c r="C622" s="156">
        <v>16</v>
      </c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83">
        <f t="shared" si="52"/>
        <v>0</v>
      </c>
    </row>
    <row r="623" spans="1:16" x14ac:dyDescent="0.25">
      <c r="A623" s="328"/>
      <c r="B623" s="330"/>
      <c r="C623" s="156">
        <v>17</v>
      </c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83">
        <f t="shared" si="52"/>
        <v>0</v>
      </c>
    </row>
    <row r="624" spans="1:16" x14ac:dyDescent="0.25">
      <c r="A624" s="327">
        <v>347</v>
      </c>
      <c r="B624" s="329" t="s">
        <v>184</v>
      </c>
      <c r="C624" s="156">
        <v>11</v>
      </c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83">
        <f t="shared" si="52"/>
        <v>0</v>
      </c>
    </row>
    <row r="625" spans="1:16" x14ac:dyDescent="0.25">
      <c r="A625" s="328"/>
      <c r="B625" s="330"/>
      <c r="C625" s="156">
        <v>14</v>
      </c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83">
        <f t="shared" si="52"/>
        <v>0</v>
      </c>
    </row>
    <row r="626" spans="1:16" x14ac:dyDescent="0.25">
      <c r="A626" s="328"/>
      <c r="B626" s="330"/>
      <c r="C626" s="156">
        <v>15</v>
      </c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83">
        <f t="shared" si="52"/>
        <v>0</v>
      </c>
    </row>
    <row r="627" spans="1:16" x14ac:dyDescent="0.25">
      <c r="A627" s="328"/>
      <c r="B627" s="330"/>
      <c r="C627" s="156">
        <v>16</v>
      </c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83">
        <f t="shared" si="52"/>
        <v>0</v>
      </c>
    </row>
    <row r="628" spans="1:16" x14ac:dyDescent="0.25">
      <c r="A628" s="328"/>
      <c r="B628" s="330"/>
      <c r="C628" s="156">
        <v>17</v>
      </c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83">
        <f t="shared" si="52"/>
        <v>0</v>
      </c>
    </row>
    <row r="629" spans="1:16" x14ac:dyDescent="0.25">
      <c r="A629" s="327">
        <v>348</v>
      </c>
      <c r="B629" s="329" t="s">
        <v>185</v>
      </c>
      <c r="C629" s="156">
        <v>11</v>
      </c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83">
        <f t="shared" si="52"/>
        <v>0</v>
      </c>
    </row>
    <row r="630" spans="1:16" x14ac:dyDescent="0.25">
      <c r="A630" s="328"/>
      <c r="B630" s="330"/>
      <c r="C630" s="156">
        <v>14</v>
      </c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83">
        <f t="shared" si="52"/>
        <v>0</v>
      </c>
    </row>
    <row r="631" spans="1:16" x14ac:dyDescent="0.25">
      <c r="A631" s="328"/>
      <c r="B631" s="330"/>
      <c r="C631" s="156">
        <v>15</v>
      </c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83">
        <f t="shared" si="52"/>
        <v>0</v>
      </c>
    </row>
    <row r="632" spans="1:16" x14ac:dyDescent="0.25">
      <c r="A632" s="328"/>
      <c r="B632" s="330"/>
      <c r="C632" s="156">
        <v>16</v>
      </c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83">
        <f t="shared" si="52"/>
        <v>0</v>
      </c>
    </row>
    <row r="633" spans="1:16" x14ac:dyDescent="0.25">
      <c r="A633" s="328"/>
      <c r="B633" s="330"/>
      <c r="C633" s="156">
        <v>17</v>
      </c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83">
        <f t="shared" si="52"/>
        <v>0</v>
      </c>
    </row>
    <row r="634" spans="1:16" x14ac:dyDescent="0.25">
      <c r="A634" s="327">
        <v>349</v>
      </c>
      <c r="B634" s="329" t="s">
        <v>186</v>
      </c>
      <c r="C634" s="156">
        <v>11</v>
      </c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83">
        <f t="shared" si="52"/>
        <v>0</v>
      </c>
    </row>
    <row r="635" spans="1:16" x14ac:dyDescent="0.25">
      <c r="A635" s="328"/>
      <c r="B635" s="330"/>
      <c r="C635" s="156">
        <v>14</v>
      </c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83">
        <f t="shared" si="52"/>
        <v>0</v>
      </c>
    </row>
    <row r="636" spans="1:16" x14ac:dyDescent="0.25">
      <c r="A636" s="328"/>
      <c r="B636" s="330"/>
      <c r="C636" s="156">
        <v>15</v>
      </c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83">
        <f t="shared" si="52"/>
        <v>0</v>
      </c>
    </row>
    <row r="637" spans="1:16" x14ac:dyDescent="0.25">
      <c r="A637" s="328"/>
      <c r="B637" s="330"/>
      <c r="C637" s="156">
        <v>16</v>
      </c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83">
        <f t="shared" si="52"/>
        <v>0</v>
      </c>
    </row>
    <row r="638" spans="1:16" x14ac:dyDescent="0.25">
      <c r="A638" s="328"/>
      <c r="B638" s="330"/>
      <c r="C638" s="156">
        <v>17</v>
      </c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83">
        <f t="shared" si="52"/>
        <v>0</v>
      </c>
    </row>
    <row r="639" spans="1:16" ht="30" customHeight="1" x14ac:dyDescent="0.25">
      <c r="A639" s="112">
        <v>3500</v>
      </c>
      <c r="B639" s="321" t="s">
        <v>187</v>
      </c>
      <c r="C639" s="322"/>
      <c r="D639" s="110">
        <f t="shared" ref="D639:P639" si="53">SUM(D640:D686)</f>
        <v>84294</v>
      </c>
      <c r="E639" s="110">
        <f t="shared" si="53"/>
        <v>84294</v>
      </c>
      <c r="F639" s="110">
        <f t="shared" si="53"/>
        <v>84294</v>
      </c>
      <c r="G639" s="110">
        <f t="shared" si="53"/>
        <v>84294</v>
      </c>
      <c r="H639" s="110">
        <f t="shared" si="53"/>
        <v>84294</v>
      </c>
      <c r="I639" s="110">
        <f t="shared" si="53"/>
        <v>84294</v>
      </c>
      <c r="J639" s="110">
        <f t="shared" si="53"/>
        <v>84294</v>
      </c>
      <c r="K639" s="110">
        <f t="shared" si="53"/>
        <v>84294</v>
      </c>
      <c r="L639" s="110">
        <f t="shared" si="53"/>
        <v>84294</v>
      </c>
      <c r="M639" s="110">
        <f t="shared" si="53"/>
        <v>84294</v>
      </c>
      <c r="N639" s="110">
        <f t="shared" si="53"/>
        <v>84294</v>
      </c>
      <c r="O639" s="110">
        <f t="shared" si="53"/>
        <v>84294</v>
      </c>
      <c r="P639" s="110">
        <f t="shared" si="53"/>
        <v>1011528</v>
      </c>
    </row>
    <row r="640" spans="1:16" x14ac:dyDescent="0.25">
      <c r="A640" s="327">
        <v>351</v>
      </c>
      <c r="B640" s="329" t="s">
        <v>188</v>
      </c>
      <c r="C640" s="156">
        <v>11</v>
      </c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83">
        <f t="shared" ref="P640:P686" si="54">SUM(D640:O640)</f>
        <v>0</v>
      </c>
    </row>
    <row r="641" spans="1:16" x14ac:dyDescent="0.25">
      <c r="A641" s="328"/>
      <c r="B641" s="330"/>
      <c r="C641" s="156">
        <v>14</v>
      </c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83">
        <f t="shared" si="54"/>
        <v>0</v>
      </c>
    </row>
    <row r="642" spans="1:16" x14ac:dyDescent="0.25">
      <c r="A642" s="328"/>
      <c r="B642" s="330"/>
      <c r="C642" s="156">
        <v>15</v>
      </c>
      <c r="D642" s="31">
        <v>21375</v>
      </c>
      <c r="E642" s="31">
        <v>21375</v>
      </c>
      <c r="F642" s="31">
        <v>21375</v>
      </c>
      <c r="G642" s="31">
        <v>21375</v>
      </c>
      <c r="H642" s="31">
        <v>21375</v>
      </c>
      <c r="I642" s="31">
        <v>21375</v>
      </c>
      <c r="J642" s="31">
        <v>21375</v>
      </c>
      <c r="K642" s="31">
        <v>21375</v>
      </c>
      <c r="L642" s="31">
        <v>21375</v>
      </c>
      <c r="M642" s="31">
        <v>21375</v>
      </c>
      <c r="N642" s="31">
        <v>21375</v>
      </c>
      <c r="O642" s="31">
        <v>21375</v>
      </c>
      <c r="P642" s="83">
        <f t="shared" si="54"/>
        <v>256500</v>
      </c>
    </row>
    <row r="643" spans="1:16" x14ac:dyDescent="0.25">
      <c r="A643" s="328"/>
      <c r="B643" s="330"/>
      <c r="C643" s="156">
        <v>16</v>
      </c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83">
        <f t="shared" si="54"/>
        <v>0</v>
      </c>
    </row>
    <row r="644" spans="1:16" x14ac:dyDescent="0.25">
      <c r="A644" s="328"/>
      <c r="B644" s="330"/>
      <c r="C644" s="156">
        <v>17</v>
      </c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83">
        <f t="shared" si="54"/>
        <v>0</v>
      </c>
    </row>
    <row r="645" spans="1:16" x14ac:dyDescent="0.25">
      <c r="A645" s="327">
        <v>352</v>
      </c>
      <c r="B645" s="329" t="s">
        <v>189</v>
      </c>
      <c r="C645" s="156">
        <v>11</v>
      </c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83">
        <f t="shared" si="54"/>
        <v>0</v>
      </c>
    </row>
    <row r="646" spans="1:16" x14ac:dyDescent="0.25">
      <c r="A646" s="328"/>
      <c r="B646" s="330"/>
      <c r="C646" s="156">
        <v>14</v>
      </c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83">
        <f t="shared" si="54"/>
        <v>0</v>
      </c>
    </row>
    <row r="647" spans="1:16" x14ac:dyDescent="0.25">
      <c r="A647" s="328"/>
      <c r="B647" s="330"/>
      <c r="C647" s="156">
        <v>15</v>
      </c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83">
        <f t="shared" si="54"/>
        <v>0</v>
      </c>
    </row>
    <row r="648" spans="1:16" x14ac:dyDescent="0.25">
      <c r="A648" s="328"/>
      <c r="B648" s="330"/>
      <c r="C648" s="156">
        <v>16</v>
      </c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83">
        <f t="shared" si="54"/>
        <v>0</v>
      </c>
    </row>
    <row r="649" spans="1:16" x14ac:dyDescent="0.25">
      <c r="A649" s="328"/>
      <c r="B649" s="330"/>
      <c r="C649" s="156">
        <v>17</v>
      </c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83">
        <f t="shared" si="54"/>
        <v>0</v>
      </c>
    </row>
    <row r="650" spans="1:16" x14ac:dyDescent="0.25">
      <c r="A650" s="327">
        <v>353</v>
      </c>
      <c r="B650" s="329" t="s">
        <v>190</v>
      </c>
      <c r="C650" s="156">
        <v>11</v>
      </c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83">
        <f t="shared" si="54"/>
        <v>0</v>
      </c>
    </row>
    <row r="651" spans="1:16" x14ac:dyDescent="0.25">
      <c r="A651" s="328"/>
      <c r="B651" s="330"/>
      <c r="C651" s="156">
        <v>14</v>
      </c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83">
        <f t="shared" si="54"/>
        <v>0</v>
      </c>
    </row>
    <row r="652" spans="1:16" x14ac:dyDescent="0.25">
      <c r="A652" s="328"/>
      <c r="B652" s="330"/>
      <c r="C652" s="156">
        <v>15</v>
      </c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83">
        <f t="shared" si="54"/>
        <v>0</v>
      </c>
    </row>
    <row r="653" spans="1:16" x14ac:dyDescent="0.25">
      <c r="A653" s="328"/>
      <c r="B653" s="330"/>
      <c r="C653" s="156">
        <v>16</v>
      </c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83">
        <f t="shared" si="54"/>
        <v>0</v>
      </c>
    </row>
    <row r="654" spans="1:16" x14ac:dyDescent="0.25">
      <c r="A654" s="328"/>
      <c r="B654" s="330"/>
      <c r="C654" s="156">
        <v>17</v>
      </c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83">
        <f t="shared" si="54"/>
        <v>0</v>
      </c>
    </row>
    <row r="655" spans="1:16" x14ac:dyDescent="0.25">
      <c r="A655" s="327">
        <v>354</v>
      </c>
      <c r="B655" s="329" t="s">
        <v>191</v>
      </c>
      <c r="C655" s="156">
        <v>11</v>
      </c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83">
        <f t="shared" si="54"/>
        <v>0</v>
      </c>
    </row>
    <row r="656" spans="1:16" x14ac:dyDescent="0.25">
      <c r="A656" s="328"/>
      <c r="B656" s="330"/>
      <c r="C656" s="156">
        <v>14</v>
      </c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83">
        <f t="shared" si="54"/>
        <v>0</v>
      </c>
    </row>
    <row r="657" spans="1:16" x14ac:dyDescent="0.25">
      <c r="A657" s="328"/>
      <c r="B657" s="330"/>
      <c r="C657" s="156">
        <v>15</v>
      </c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83">
        <f t="shared" si="54"/>
        <v>0</v>
      </c>
    </row>
    <row r="658" spans="1:16" x14ac:dyDescent="0.25">
      <c r="A658" s="328"/>
      <c r="B658" s="330"/>
      <c r="C658" s="156">
        <v>16</v>
      </c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83">
        <f t="shared" si="54"/>
        <v>0</v>
      </c>
    </row>
    <row r="659" spans="1:16" x14ac:dyDescent="0.25">
      <c r="A659" s="328"/>
      <c r="B659" s="330"/>
      <c r="C659" s="156">
        <v>17</v>
      </c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83">
        <f t="shared" si="54"/>
        <v>0</v>
      </c>
    </row>
    <row r="660" spans="1:16" x14ac:dyDescent="0.25">
      <c r="A660" s="327">
        <v>355</v>
      </c>
      <c r="B660" s="329" t="s">
        <v>192</v>
      </c>
      <c r="C660" s="156">
        <v>11</v>
      </c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83">
        <f t="shared" si="54"/>
        <v>0</v>
      </c>
    </row>
    <row r="661" spans="1:16" x14ac:dyDescent="0.25">
      <c r="A661" s="328"/>
      <c r="B661" s="330"/>
      <c r="C661" s="156">
        <v>14</v>
      </c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83">
        <f t="shared" si="54"/>
        <v>0</v>
      </c>
    </row>
    <row r="662" spans="1:16" x14ac:dyDescent="0.25">
      <c r="A662" s="328"/>
      <c r="B662" s="330"/>
      <c r="C662" s="156">
        <v>15</v>
      </c>
      <c r="D662" s="31">
        <v>27352</v>
      </c>
      <c r="E662" s="31">
        <v>27352</v>
      </c>
      <c r="F662" s="31">
        <v>27352</v>
      </c>
      <c r="G662" s="31">
        <v>27352</v>
      </c>
      <c r="H662" s="31">
        <v>27352</v>
      </c>
      <c r="I662" s="31">
        <v>27352</v>
      </c>
      <c r="J662" s="31">
        <v>27352</v>
      </c>
      <c r="K662" s="31">
        <v>27352</v>
      </c>
      <c r="L662" s="31">
        <v>27352</v>
      </c>
      <c r="M662" s="31">
        <v>27352</v>
      </c>
      <c r="N662" s="31">
        <v>27352</v>
      </c>
      <c r="O662" s="31">
        <v>27352</v>
      </c>
      <c r="P662" s="83">
        <f t="shared" si="54"/>
        <v>328224</v>
      </c>
    </row>
    <row r="663" spans="1:16" x14ac:dyDescent="0.25">
      <c r="A663" s="328"/>
      <c r="B663" s="330"/>
      <c r="C663" s="156">
        <v>16</v>
      </c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83">
        <f t="shared" si="54"/>
        <v>0</v>
      </c>
    </row>
    <row r="664" spans="1:16" x14ac:dyDescent="0.25">
      <c r="A664" s="328"/>
      <c r="B664" s="330"/>
      <c r="C664" s="156">
        <v>17</v>
      </c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83">
        <f t="shared" si="54"/>
        <v>0</v>
      </c>
    </row>
    <row r="665" spans="1:16" x14ac:dyDescent="0.25">
      <c r="A665" s="328"/>
      <c r="B665" s="330"/>
      <c r="C665" s="156">
        <v>25</v>
      </c>
      <c r="D665" s="31">
        <v>3200</v>
      </c>
      <c r="E665" s="31">
        <v>3200</v>
      </c>
      <c r="F665" s="31">
        <v>3200</v>
      </c>
      <c r="G665" s="31">
        <v>3200</v>
      </c>
      <c r="H665" s="31">
        <v>3200</v>
      </c>
      <c r="I665" s="31">
        <v>3200</v>
      </c>
      <c r="J665" s="31">
        <v>3200</v>
      </c>
      <c r="K665" s="31">
        <v>3200</v>
      </c>
      <c r="L665" s="31">
        <v>3200</v>
      </c>
      <c r="M665" s="31">
        <v>3200</v>
      </c>
      <c r="N665" s="31">
        <v>3200</v>
      </c>
      <c r="O665" s="31">
        <v>3200</v>
      </c>
      <c r="P665" s="83">
        <f t="shared" si="54"/>
        <v>38400</v>
      </c>
    </row>
    <row r="666" spans="1:16" x14ac:dyDescent="0.25">
      <c r="A666" s="327">
        <v>356</v>
      </c>
      <c r="B666" s="329" t="s">
        <v>193</v>
      </c>
      <c r="C666" s="156">
        <v>11</v>
      </c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83">
        <f t="shared" si="54"/>
        <v>0</v>
      </c>
    </row>
    <row r="667" spans="1:16" x14ac:dyDescent="0.25">
      <c r="A667" s="328"/>
      <c r="B667" s="330"/>
      <c r="C667" s="156">
        <v>14</v>
      </c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83">
        <f t="shared" si="54"/>
        <v>0</v>
      </c>
    </row>
    <row r="668" spans="1:16" x14ac:dyDescent="0.25">
      <c r="A668" s="328"/>
      <c r="B668" s="330"/>
      <c r="C668" s="156">
        <v>15</v>
      </c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83">
        <f t="shared" si="54"/>
        <v>0</v>
      </c>
    </row>
    <row r="669" spans="1:16" x14ac:dyDescent="0.25">
      <c r="A669" s="328"/>
      <c r="B669" s="330"/>
      <c r="C669" s="156">
        <v>16</v>
      </c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83">
        <f t="shared" si="54"/>
        <v>0</v>
      </c>
    </row>
    <row r="670" spans="1:16" x14ac:dyDescent="0.25">
      <c r="A670" s="328"/>
      <c r="B670" s="330"/>
      <c r="C670" s="156">
        <v>17</v>
      </c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83">
        <f t="shared" si="54"/>
        <v>0</v>
      </c>
    </row>
    <row r="671" spans="1:16" x14ac:dyDescent="0.25">
      <c r="A671" s="328"/>
      <c r="B671" s="330"/>
      <c r="C671" s="156">
        <v>25</v>
      </c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83">
        <f t="shared" si="54"/>
        <v>0</v>
      </c>
    </row>
    <row r="672" spans="1:16" x14ac:dyDescent="0.25">
      <c r="A672" s="327">
        <v>357</v>
      </c>
      <c r="B672" s="329" t="s">
        <v>194</v>
      </c>
      <c r="C672" s="156">
        <v>11</v>
      </c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83">
        <f t="shared" si="54"/>
        <v>0</v>
      </c>
    </row>
    <row r="673" spans="1:16" x14ac:dyDescent="0.25">
      <c r="A673" s="328"/>
      <c r="B673" s="330"/>
      <c r="C673" s="156">
        <v>14</v>
      </c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83">
        <f t="shared" si="54"/>
        <v>0</v>
      </c>
    </row>
    <row r="674" spans="1:16" x14ac:dyDescent="0.25">
      <c r="A674" s="328"/>
      <c r="B674" s="330"/>
      <c r="C674" s="156">
        <v>15</v>
      </c>
      <c r="D674" s="31">
        <v>30700</v>
      </c>
      <c r="E674" s="31">
        <v>30700</v>
      </c>
      <c r="F674" s="31">
        <v>30700</v>
      </c>
      <c r="G674" s="31">
        <v>30700</v>
      </c>
      <c r="H674" s="31">
        <v>30700</v>
      </c>
      <c r="I674" s="31">
        <v>30700</v>
      </c>
      <c r="J674" s="31">
        <v>30700</v>
      </c>
      <c r="K674" s="31">
        <v>30700</v>
      </c>
      <c r="L674" s="31">
        <v>30700</v>
      </c>
      <c r="M674" s="31">
        <v>30700</v>
      </c>
      <c r="N674" s="31">
        <v>30700</v>
      </c>
      <c r="O674" s="31">
        <v>30700</v>
      </c>
      <c r="P674" s="83">
        <f t="shared" si="54"/>
        <v>368400</v>
      </c>
    </row>
    <row r="675" spans="1:16" x14ac:dyDescent="0.25">
      <c r="A675" s="328"/>
      <c r="B675" s="330"/>
      <c r="C675" s="156">
        <v>16</v>
      </c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83">
        <f t="shared" si="54"/>
        <v>0</v>
      </c>
    </row>
    <row r="676" spans="1:16" x14ac:dyDescent="0.25">
      <c r="A676" s="328"/>
      <c r="B676" s="330"/>
      <c r="C676" s="156">
        <v>17</v>
      </c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83">
        <f t="shared" si="54"/>
        <v>0</v>
      </c>
    </row>
    <row r="677" spans="1:16" x14ac:dyDescent="0.25">
      <c r="A677" s="327">
        <v>358</v>
      </c>
      <c r="B677" s="329" t="s">
        <v>195</v>
      </c>
      <c r="C677" s="156">
        <v>11</v>
      </c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83">
        <f t="shared" si="54"/>
        <v>0</v>
      </c>
    </row>
    <row r="678" spans="1:16" x14ac:dyDescent="0.25">
      <c r="A678" s="328"/>
      <c r="B678" s="330"/>
      <c r="C678" s="156">
        <v>14</v>
      </c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83">
        <f t="shared" si="54"/>
        <v>0</v>
      </c>
    </row>
    <row r="679" spans="1:16" x14ac:dyDescent="0.25">
      <c r="A679" s="328"/>
      <c r="B679" s="330"/>
      <c r="C679" s="156">
        <v>15</v>
      </c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83">
        <f t="shared" si="54"/>
        <v>0</v>
      </c>
    </row>
    <row r="680" spans="1:16" x14ac:dyDescent="0.25">
      <c r="A680" s="328"/>
      <c r="B680" s="330"/>
      <c r="C680" s="156">
        <v>16</v>
      </c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83">
        <f t="shared" si="54"/>
        <v>0</v>
      </c>
    </row>
    <row r="681" spans="1:16" x14ac:dyDescent="0.25">
      <c r="A681" s="328"/>
      <c r="B681" s="330"/>
      <c r="C681" s="156">
        <v>17</v>
      </c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83">
        <f t="shared" si="54"/>
        <v>0</v>
      </c>
    </row>
    <row r="682" spans="1:16" x14ac:dyDescent="0.25">
      <c r="A682" s="327">
        <v>359</v>
      </c>
      <c r="B682" s="329" t="s">
        <v>196</v>
      </c>
      <c r="C682" s="156">
        <v>11</v>
      </c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83">
        <f t="shared" si="54"/>
        <v>0</v>
      </c>
    </row>
    <row r="683" spans="1:16" x14ac:dyDescent="0.25">
      <c r="A683" s="328"/>
      <c r="B683" s="330"/>
      <c r="C683" s="156">
        <v>14</v>
      </c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83">
        <f t="shared" si="54"/>
        <v>0</v>
      </c>
    </row>
    <row r="684" spans="1:16" x14ac:dyDescent="0.25">
      <c r="A684" s="328"/>
      <c r="B684" s="330"/>
      <c r="C684" s="156">
        <v>15</v>
      </c>
      <c r="D684" s="31">
        <v>1667</v>
      </c>
      <c r="E684" s="31">
        <v>1667</v>
      </c>
      <c r="F684" s="31">
        <v>1667</v>
      </c>
      <c r="G684" s="31">
        <v>1667</v>
      </c>
      <c r="H684" s="31">
        <v>1667</v>
      </c>
      <c r="I684" s="31">
        <v>1667</v>
      </c>
      <c r="J684" s="31">
        <v>1667</v>
      </c>
      <c r="K684" s="31">
        <v>1667</v>
      </c>
      <c r="L684" s="31">
        <v>1667</v>
      </c>
      <c r="M684" s="31">
        <v>1667</v>
      </c>
      <c r="N684" s="31">
        <v>1667</v>
      </c>
      <c r="O684" s="31">
        <v>1667</v>
      </c>
      <c r="P684" s="83">
        <f t="shared" si="54"/>
        <v>20004</v>
      </c>
    </row>
    <row r="685" spans="1:16" x14ac:dyDescent="0.25">
      <c r="A685" s="328"/>
      <c r="B685" s="330"/>
      <c r="C685" s="156">
        <v>16</v>
      </c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83">
        <f t="shared" si="54"/>
        <v>0</v>
      </c>
    </row>
    <row r="686" spans="1:16" x14ac:dyDescent="0.25">
      <c r="A686" s="328"/>
      <c r="B686" s="330"/>
      <c r="C686" s="156">
        <v>17</v>
      </c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83">
        <f t="shared" si="54"/>
        <v>0</v>
      </c>
    </row>
    <row r="687" spans="1:16" x14ac:dyDescent="0.25">
      <c r="A687" s="112">
        <v>3600</v>
      </c>
      <c r="B687" s="321" t="s">
        <v>197</v>
      </c>
      <c r="C687" s="322"/>
      <c r="D687" s="110">
        <f t="shared" ref="D687:P687" si="55">SUM(D688:D722)</f>
        <v>4500</v>
      </c>
      <c r="E687" s="110">
        <f t="shared" si="55"/>
        <v>4500</v>
      </c>
      <c r="F687" s="110">
        <f t="shared" si="55"/>
        <v>4500</v>
      </c>
      <c r="G687" s="110">
        <f t="shared" si="55"/>
        <v>4500</v>
      </c>
      <c r="H687" s="110">
        <f t="shared" si="55"/>
        <v>4500</v>
      </c>
      <c r="I687" s="110">
        <f t="shared" si="55"/>
        <v>4500</v>
      </c>
      <c r="J687" s="110">
        <f t="shared" si="55"/>
        <v>4500</v>
      </c>
      <c r="K687" s="110">
        <f t="shared" si="55"/>
        <v>4500</v>
      </c>
      <c r="L687" s="110">
        <f t="shared" si="55"/>
        <v>4500</v>
      </c>
      <c r="M687" s="110">
        <f t="shared" si="55"/>
        <v>4500</v>
      </c>
      <c r="N687" s="110">
        <f t="shared" si="55"/>
        <v>4500</v>
      </c>
      <c r="O687" s="110">
        <f t="shared" si="55"/>
        <v>4500</v>
      </c>
      <c r="P687" s="110">
        <f t="shared" si="55"/>
        <v>54000</v>
      </c>
    </row>
    <row r="688" spans="1:16" x14ac:dyDescent="0.25">
      <c r="A688" s="327">
        <v>361</v>
      </c>
      <c r="B688" s="329" t="s">
        <v>198</v>
      </c>
      <c r="C688" s="156">
        <v>11</v>
      </c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83">
        <f t="shared" ref="P688:P722" si="56">SUM(D688:O688)</f>
        <v>0</v>
      </c>
    </row>
    <row r="689" spans="1:16" x14ac:dyDescent="0.25">
      <c r="A689" s="328"/>
      <c r="B689" s="330"/>
      <c r="C689" s="156">
        <v>14</v>
      </c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83">
        <f t="shared" si="56"/>
        <v>0</v>
      </c>
    </row>
    <row r="690" spans="1:16" x14ac:dyDescent="0.25">
      <c r="A690" s="328"/>
      <c r="B690" s="330"/>
      <c r="C690" s="156">
        <v>15</v>
      </c>
      <c r="D690" s="31">
        <v>4500</v>
      </c>
      <c r="E690" s="31">
        <v>4500</v>
      </c>
      <c r="F690" s="31">
        <v>4500</v>
      </c>
      <c r="G690" s="31">
        <v>4500</v>
      </c>
      <c r="H690" s="31">
        <v>4500</v>
      </c>
      <c r="I690" s="31">
        <v>4500</v>
      </c>
      <c r="J690" s="31">
        <v>4500</v>
      </c>
      <c r="K690" s="31">
        <v>4500</v>
      </c>
      <c r="L690" s="31">
        <v>4500</v>
      </c>
      <c r="M690" s="31">
        <v>4500</v>
      </c>
      <c r="N690" s="31">
        <v>4500</v>
      </c>
      <c r="O690" s="31">
        <v>4500</v>
      </c>
      <c r="P690" s="83">
        <f t="shared" si="56"/>
        <v>54000</v>
      </c>
    </row>
    <row r="691" spans="1:16" x14ac:dyDescent="0.25">
      <c r="A691" s="328"/>
      <c r="B691" s="330"/>
      <c r="C691" s="156">
        <v>16</v>
      </c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83">
        <f t="shared" si="56"/>
        <v>0</v>
      </c>
    </row>
    <row r="692" spans="1:16" x14ac:dyDescent="0.25">
      <c r="A692" s="328"/>
      <c r="B692" s="330"/>
      <c r="C692" s="156">
        <v>17</v>
      </c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83">
        <f t="shared" si="56"/>
        <v>0</v>
      </c>
    </row>
    <row r="693" spans="1:16" x14ac:dyDescent="0.25">
      <c r="A693" s="327">
        <v>362</v>
      </c>
      <c r="B693" s="329" t="s">
        <v>199</v>
      </c>
      <c r="C693" s="156">
        <v>11</v>
      </c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83">
        <f t="shared" si="56"/>
        <v>0</v>
      </c>
    </row>
    <row r="694" spans="1:16" x14ac:dyDescent="0.25">
      <c r="A694" s="328"/>
      <c r="B694" s="330"/>
      <c r="C694" s="156">
        <v>14</v>
      </c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83">
        <f t="shared" si="56"/>
        <v>0</v>
      </c>
    </row>
    <row r="695" spans="1:16" x14ac:dyDescent="0.25">
      <c r="A695" s="328"/>
      <c r="B695" s="330"/>
      <c r="C695" s="156">
        <v>15</v>
      </c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83">
        <f t="shared" si="56"/>
        <v>0</v>
      </c>
    </row>
    <row r="696" spans="1:16" x14ac:dyDescent="0.25">
      <c r="A696" s="328"/>
      <c r="B696" s="330"/>
      <c r="C696" s="156">
        <v>16</v>
      </c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83">
        <f t="shared" si="56"/>
        <v>0</v>
      </c>
    </row>
    <row r="697" spans="1:16" x14ac:dyDescent="0.25">
      <c r="A697" s="328"/>
      <c r="B697" s="330"/>
      <c r="C697" s="156">
        <v>17</v>
      </c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83">
        <f t="shared" si="56"/>
        <v>0</v>
      </c>
    </row>
    <row r="698" spans="1:16" x14ac:dyDescent="0.25">
      <c r="A698" s="327">
        <v>363</v>
      </c>
      <c r="B698" s="329" t="s">
        <v>200</v>
      </c>
      <c r="C698" s="156">
        <v>11</v>
      </c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83">
        <f t="shared" si="56"/>
        <v>0</v>
      </c>
    </row>
    <row r="699" spans="1:16" x14ac:dyDescent="0.25">
      <c r="A699" s="328"/>
      <c r="B699" s="330"/>
      <c r="C699" s="156">
        <v>14</v>
      </c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83">
        <f t="shared" si="56"/>
        <v>0</v>
      </c>
    </row>
    <row r="700" spans="1:16" x14ac:dyDescent="0.25">
      <c r="A700" s="328"/>
      <c r="B700" s="330"/>
      <c r="C700" s="156">
        <v>15</v>
      </c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83">
        <f t="shared" si="56"/>
        <v>0</v>
      </c>
    </row>
    <row r="701" spans="1:16" x14ac:dyDescent="0.25">
      <c r="A701" s="328"/>
      <c r="B701" s="330"/>
      <c r="C701" s="156">
        <v>16</v>
      </c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83">
        <f t="shared" si="56"/>
        <v>0</v>
      </c>
    </row>
    <row r="702" spans="1:16" x14ac:dyDescent="0.25">
      <c r="A702" s="328"/>
      <c r="B702" s="330"/>
      <c r="C702" s="156">
        <v>17</v>
      </c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83">
        <f t="shared" si="56"/>
        <v>0</v>
      </c>
    </row>
    <row r="703" spans="1:16" x14ac:dyDescent="0.25">
      <c r="A703" s="327">
        <v>364</v>
      </c>
      <c r="B703" s="329" t="s">
        <v>201</v>
      </c>
      <c r="C703" s="156">
        <v>11</v>
      </c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83">
        <f t="shared" si="56"/>
        <v>0</v>
      </c>
    </row>
    <row r="704" spans="1:16" x14ac:dyDescent="0.25">
      <c r="A704" s="328"/>
      <c r="B704" s="330"/>
      <c r="C704" s="156">
        <v>14</v>
      </c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83">
        <f t="shared" si="56"/>
        <v>0</v>
      </c>
    </row>
    <row r="705" spans="1:16" x14ac:dyDescent="0.25">
      <c r="A705" s="328"/>
      <c r="B705" s="330"/>
      <c r="C705" s="156">
        <v>15</v>
      </c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83">
        <f t="shared" si="56"/>
        <v>0</v>
      </c>
    </row>
    <row r="706" spans="1:16" x14ac:dyDescent="0.25">
      <c r="A706" s="328"/>
      <c r="B706" s="330"/>
      <c r="C706" s="156">
        <v>16</v>
      </c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83">
        <f t="shared" si="56"/>
        <v>0</v>
      </c>
    </row>
    <row r="707" spans="1:16" x14ac:dyDescent="0.25">
      <c r="A707" s="328"/>
      <c r="B707" s="330"/>
      <c r="C707" s="156">
        <v>17</v>
      </c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83">
        <f t="shared" si="56"/>
        <v>0</v>
      </c>
    </row>
    <row r="708" spans="1:16" x14ac:dyDescent="0.25">
      <c r="A708" s="327">
        <v>365</v>
      </c>
      <c r="B708" s="329" t="s">
        <v>202</v>
      </c>
      <c r="C708" s="156">
        <v>11</v>
      </c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83">
        <f t="shared" si="56"/>
        <v>0</v>
      </c>
    </row>
    <row r="709" spans="1:16" x14ac:dyDescent="0.25">
      <c r="A709" s="328"/>
      <c r="B709" s="330"/>
      <c r="C709" s="156">
        <v>14</v>
      </c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83">
        <f t="shared" si="56"/>
        <v>0</v>
      </c>
    </row>
    <row r="710" spans="1:16" x14ac:dyDescent="0.25">
      <c r="A710" s="328"/>
      <c r="B710" s="330"/>
      <c r="C710" s="156">
        <v>15</v>
      </c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83">
        <f t="shared" si="56"/>
        <v>0</v>
      </c>
    </row>
    <row r="711" spans="1:16" x14ac:dyDescent="0.25">
      <c r="A711" s="328"/>
      <c r="B711" s="330"/>
      <c r="C711" s="156">
        <v>16</v>
      </c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83">
        <f t="shared" si="56"/>
        <v>0</v>
      </c>
    </row>
    <row r="712" spans="1:16" x14ac:dyDescent="0.25">
      <c r="A712" s="328"/>
      <c r="B712" s="330"/>
      <c r="C712" s="156">
        <v>17</v>
      </c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83">
        <f t="shared" si="56"/>
        <v>0</v>
      </c>
    </row>
    <row r="713" spans="1:16" x14ac:dyDescent="0.25">
      <c r="A713" s="327">
        <v>366</v>
      </c>
      <c r="B713" s="335" t="s">
        <v>717</v>
      </c>
      <c r="C713" s="156">
        <v>11</v>
      </c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83">
        <f t="shared" si="56"/>
        <v>0</v>
      </c>
    </row>
    <row r="714" spans="1:16" x14ac:dyDescent="0.25">
      <c r="A714" s="328"/>
      <c r="B714" s="336"/>
      <c r="C714" s="156">
        <v>14</v>
      </c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83">
        <f t="shared" si="56"/>
        <v>0</v>
      </c>
    </row>
    <row r="715" spans="1:16" x14ac:dyDescent="0.25">
      <c r="A715" s="328"/>
      <c r="B715" s="336"/>
      <c r="C715" s="156">
        <v>15</v>
      </c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83">
        <f t="shared" si="56"/>
        <v>0</v>
      </c>
    </row>
    <row r="716" spans="1:16" x14ac:dyDescent="0.25">
      <c r="A716" s="328"/>
      <c r="B716" s="336"/>
      <c r="C716" s="156">
        <v>16</v>
      </c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83">
        <f t="shared" si="56"/>
        <v>0</v>
      </c>
    </row>
    <row r="717" spans="1:16" x14ac:dyDescent="0.25">
      <c r="A717" s="328"/>
      <c r="B717" s="336"/>
      <c r="C717" s="156">
        <v>17</v>
      </c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83">
        <f t="shared" si="56"/>
        <v>0</v>
      </c>
    </row>
    <row r="718" spans="1:16" x14ac:dyDescent="0.25">
      <c r="A718" s="327">
        <v>369</v>
      </c>
      <c r="B718" s="329" t="s">
        <v>203</v>
      </c>
      <c r="C718" s="156">
        <v>11</v>
      </c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83">
        <f t="shared" si="56"/>
        <v>0</v>
      </c>
    </row>
    <row r="719" spans="1:16" x14ac:dyDescent="0.25">
      <c r="A719" s="328"/>
      <c r="B719" s="330"/>
      <c r="C719" s="156">
        <v>14</v>
      </c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83">
        <f t="shared" si="56"/>
        <v>0</v>
      </c>
    </row>
    <row r="720" spans="1:16" x14ac:dyDescent="0.25">
      <c r="A720" s="328"/>
      <c r="B720" s="330"/>
      <c r="C720" s="156">
        <v>15</v>
      </c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83">
        <f t="shared" si="56"/>
        <v>0</v>
      </c>
    </row>
    <row r="721" spans="1:16" x14ac:dyDescent="0.25">
      <c r="A721" s="328"/>
      <c r="B721" s="330"/>
      <c r="C721" s="156">
        <v>16</v>
      </c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83">
        <f t="shared" si="56"/>
        <v>0</v>
      </c>
    </row>
    <row r="722" spans="1:16" x14ac:dyDescent="0.25">
      <c r="A722" s="328"/>
      <c r="B722" s="330"/>
      <c r="C722" s="156">
        <v>17</v>
      </c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83">
        <f t="shared" si="56"/>
        <v>0</v>
      </c>
    </row>
    <row r="723" spans="1:16" x14ac:dyDescent="0.25">
      <c r="A723" s="112">
        <v>3700</v>
      </c>
      <c r="B723" s="321" t="s">
        <v>204</v>
      </c>
      <c r="C723" s="322"/>
      <c r="D723" s="110">
        <f t="shared" ref="D723:P723" si="57">SUM(D724:D768)</f>
        <v>67667</v>
      </c>
      <c r="E723" s="110">
        <f t="shared" si="57"/>
        <v>67667</v>
      </c>
      <c r="F723" s="110">
        <f t="shared" si="57"/>
        <v>67667</v>
      </c>
      <c r="G723" s="110">
        <f t="shared" si="57"/>
        <v>67667</v>
      </c>
      <c r="H723" s="110">
        <f t="shared" si="57"/>
        <v>67667</v>
      </c>
      <c r="I723" s="110">
        <f t="shared" si="57"/>
        <v>67667</v>
      </c>
      <c r="J723" s="110">
        <f t="shared" si="57"/>
        <v>67667</v>
      </c>
      <c r="K723" s="110">
        <f t="shared" si="57"/>
        <v>67667</v>
      </c>
      <c r="L723" s="110">
        <f t="shared" si="57"/>
        <v>67667</v>
      </c>
      <c r="M723" s="110">
        <f t="shared" si="57"/>
        <v>67667</v>
      </c>
      <c r="N723" s="110">
        <f t="shared" si="57"/>
        <v>67667</v>
      </c>
      <c r="O723" s="110">
        <f t="shared" si="57"/>
        <v>67663</v>
      </c>
      <c r="P723" s="110">
        <f t="shared" si="57"/>
        <v>812000</v>
      </c>
    </row>
    <row r="724" spans="1:16" x14ac:dyDescent="0.25">
      <c r="A724" s="327">
        <v>371</v>
      </c>
      <c r="B724" s="329" t="s">
        <v>205</v>
      </c>
      <c r="C724" s="156">
        <v>11</v>
      </c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83">
        <f t="shared" ref="P724:P768" si="58">SUM(D724:O724)</f>
        <v>0</v>
      </c>
    </row>
    <row r="725" spans="1:16" x14ac:dyDescent="0.25">
      <c r="A725" s="328"/>
      <c r="B725" s="330"/>
      <c r="C725" s="156">
        <v>14</v>
      </c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83">
        <f t="shared" si="58"/>
        <v>0</v>
      </c>
    </row>
    <row r="726" spans="1:16" x14ac:dyDescent="0.25">
      <c r="A726" s="328"/>
      <c r="B726" s="330"/>
      <c r="C726" s="156">
        <v>15</v>
      </c>
      <c r="D726" s="31">
        <v>9750</v>
      </c>
      <c r="E726" s="31">
        <v>9750</v>
      </c>
      <c r="F726" s="31">
        <v>9750</v>
      </c>
      <c r="G726" s="31">
        <v>9750</v>
      </c>
      <c r="H726" s="31">
        <v>9750</v>
      </c>
      <c r="I726" s="31">
        <v>9750</v>
      </c>
      <c r="J726" s="31">
        <v>9750</v>
      </c>
      <c r="K726" s="31">
        <v>9750</v>
      </c>
      <c r="L726" s="31">
        <v>9750</v>
      </c>
      <c r="M726" s="31">
        <v>9750</v>
      </c>
      <c r="N726" s="31">
        <v>9750</v>
      </c>
      <c r="O726" s="31">
        <v>9750</v>
      </c>
      <c r="P726" s="83">
        <f t="shared" si="58"/>
        <v>117000</v>
      </c>
    </row>
    <row r="727" spans="1:16" x14ac:dyDescent="0.25">
      <c r="A727" s="328"/>
      <c r="B727" s="330"/>
      <c r="C727" s="156">
        <v>16</v>
      </c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83">
        <f t="shared" si="58"/>
        <v>0</v>
      </c>
    </row>
    <row r="728" spans="1:16" x14ac:dyDescent="0.25">
      <c r="A728" s="328"/>
      <c r="B728" s="330"/>
      <c r="C728" s="156">
        <v>17</v>
      </c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83">
        <f t="shared" si="58"/>
        <v>0</v>
      </c>
    </row>
    <row r="729" spans="1:16" x14ac:dyDescent="0.25">
      <c r="A729" s="327">
        <v>372</v>
      </c>
      <c r="B729" s="329" t="s">
        <v>206</v>
      </c>
      <c r="C729" s="156">
        <v>11</v>
      </c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83">
        <f t="shared" si="58"/>
        <v>0</v>
      </c>
    </row>
    <row r="730" spans="1:16" x14ac:dyDescent="0.25">
      <c r="A730" s="328"/>
      <c r="B730" s="330"/>
      <c r="C730" s="156">
        <v>14</v>
      </c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83">
        <f t="shared" si="58"/>
        <v>0</v>
      </c>
    </row>
    <row r="731" spans="1:16" x14ac:dyDescent="0.25">
      <c r="A731" s="328"/>
      <c r="B731" s="330"/>
      <c r="C731" s="156">
        <v>15</v>
      </c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83">
        <f t="shared" si="58"/>
        <v>0</v>
      </c>
    </row>
    <row r="732" spans="1:16" x14ac:dyDescent="0.25">
      <c r="A732" s="328"/>
      <c r="B732" s="330"/>
      <c r="C732" s="156">
        <v>16</v>
      </c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83">
        <f t="shared" si="58"/>
        <v>0</v>
      </c>
    </row>
    <row r="733" spans="1:16" x14ac:dyDescent="0.25">
      <c r="A733" s="328"/>
      <c r="B733" s="330"/>
      <c r="C733" s="156">
        <v>17</v>
      </c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83">
        <f t="shared" si="58"/>
        <v>0</v>
      </c>
    </row>
    <row r="734" spans="1:16" x14ac:dyDescent="0.25">
      <c r="A734" s="327">
        <v>373</v>
      </c>
      <c r="B734" s="329" t="s">
        <v>207</v>
      </c>
      <c r="C734" s="156">
        <v>11</v>
      </c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83">
        <f t="shared" si="58"/>
        <v>0</v>
      </c>
    </row>
    <row r="735" spans="1:16" x14ac:dyDescent="0.25">
      <c r="A735" s="328"/>
      <c r="B735" s="330"/>
      <c r="C735" s="156">
        <v>14</v>
      </c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83">
        <f t="shared" si="58"/>
        <v>0</v>
      </c>
    </row>
    <row r="736" spans="1:16" x14ac:dyDescent="0.25">
      <c r="A736" s="328"/>
      <c r="B736" s="330"/>
      <c r="C736" s="156">
        <v>15</v>
      </c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83">
        <f t="shared" si="58"/>
        <v>0</v>
      </c>
    </row>
    <row r="737" spans="1:16" x14ac:dyDescent="0.25">
      <c r="A737" s="328"/>
      <c r="B737" s="330"/>
      <c r="C737" s="156">
        <v>16</v>
      </c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83">
        <f t="shared" si="58"/>
        <v>0</v>
      </c>
    </row>
    <row r="738" spans="1:16" x14ac:dyDescent="0.25">
      <c r="A738" s="328"/>
      <c r="B738" s="330"/>
      <c r="C738" s="156">
        <v>17</v>
      </c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83">
        <f t="shared" si="58"/>
        <v>0</v>
      </c>
    </row>
    <row r="739" spans="1:16" x14ac:dyDescent="0.25">
      <c r="A739" s="327">
        <v>374</v>
      </c>
      <c r="B739" s="329" t="s">
        <v>208</v>
      </c>
      <c r="C739" s="156">
        <v>11</v>
      </c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83">
        <f t="shared" si="58"/>
        <v>0</v>
      </c>
    </row>
    <row r="740" spans="1:16" x14ac:dyDescent="0.25">
      <c r="A740" s="328"/>
      <c r="B740" s="330"/>
      <c r="C740" s="156">
        <v>14</v>
      </c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83">
        <f t="shared" si="58"/>
        <v>0</v>
      </c>
    </row>
    <row r="741" spans="1:16" x14ac:dyDescent="0.25">
      <c r="A741" s="328"/>
      <c r="B741" s="330"/>
      <c r="C741" s="156">
        <v>15</v>
      </c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83">
        <f t="shared" si="58"/>
        <v>0</v>
      </c>
    </row>
    <row r="742" spans="1:16" x14ac:dyDescent="0.25">
      <c r="A742" s="328"/>
      <c r="B742" s="330"/>
      <c r="C742" s="156">
        <v>16</v>
      </c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83">
        <f t="shared" si="58"/>
        <v>0</v>
      </c>
    </row>
    <row r="743" spans="1:16" x14ac:dyDescent="0.25">
      <c r="A743" s="328"/>
      <c r="B743" s="330"/>
      <c r="C743" s="156">
        <v>17</v>
      </c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83">
        <f t="shared" si="58"/>
        <v>0</v>
      </c>
    </row>
    <row r="744" spans="1:16" x14ac:dyDescent="0.25">
      <c r="A744" s="327">
        <v>375</v>
      </c>
      <c r="B744" s="329" t="s">
        <v>209</v>
      </c>
      <c r="C744" s="156">
        <v>11</v>
      </c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83">
        <f t="shared" si="58"/>
        <v>0</v>
      </c>
    </row>
    <row r="745" spans="1:16" x14ac:dyDescent="0.25">
      <c r="A745" s="328"/>
      <c r="B745" s="330"/>
      <c r="C745" s="156">
        <v>14</v>
      </c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83">
        <f t="shared" si="58"/>
        <v>0</v>
      </c>
    </row>
    <row r="746" spans="1:16" x14ac:dyDescent="0.25">
      <c r="A746" s="328"/>
      <c r="B746" s="330"/>
      <c r="C746" s="156">
        <v>15</v>
      </c>
      <c r="D746" s="31">
        <v>52917</v>
      </c>
      <c r="E746" s="31">
        <v>52917</v>
      </c>
      <c r="F746" s="31">
        <v>52917</v>
      </c>
      <c r="G746" s="31">
        <v>52917</v>
      </c>
      <c r="H746" s="31">
        <v>52917</v>
      </c>
      <c r="I746" s="31">
        <v>52917</v>
      </c>
      <c r="J746" s="31">
        <v>52917</v>
      </c>
      <c r="K746" s="31">
        <v>52917</v>
      </c>
      <c r="L746" s="31">
        <v>52917</v>
      </c>
      <c r="M746" s="31">
        <v>52917</v>
      </c>
      <c r="N746" s="31">
        <v>52917</v>
      </c>
      <c r="O746" s="31">
        <v>52913</v>
      </c>
      <c r="P746" s="83">
        <f t="shared" si="58"/>
        <v>635000</v>
      </c>
    </row>
    <row r="747" spans="1:16" x14ac:dyDescent="0.25">
      <c r="A747" s="328"/>
      <c r="B747" s="330"/>
      <c r="C747" s="156">
        <v>16</v>
      </c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83">
        <f t="shared" si="58"/>
        <v>0</v>
      </c>
    </row>
    <row r="748" spans="1:16" x14ac:dyDescent="0.25">
      <c r="A748" s="328"/>
      <c r="B748" s="330"/>
      <c r="C748" s="156">
        <v>17</v>
      </c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83">
        <f t="shared" si="58"/>
        <v>0</v>
      </c>
    </row>
    <row r="749" spans="1:16" x14ac:dyDescent="0.25">
      <c r="A749" s="327">
        <v>376</v>
      </c>
      <c r="B749" s="329" t="s">
        <v>210</v>
      </c>
      <c r="C749" s="156">
        <v>11</v>
      </c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83">
        <f t="shared" si="58"/>
        <v>0</v>
      </c>
    </row>
    <row r="750" spans="1:16" x14ac:dyDescent="0.25">
      <c r="A750" s="328"/>
      <c r="B750" s="330"/>
      <c r="C750" s="156">
        <v>14</v>
      </c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83">
        <f t="shared" si="58"/>
        <v>0</v>
      </c>
    </row>
    <row r="751" spans="1:16" x14ac:dyDescent="0.25">
      <c r="A751" s="328"/>
      <c r="B751" s="330"/>
      <c r="C751" s="156">
        <v>15</v>
      </c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83">
        <f t="shared" si="58"/>
        <v>0</v>
      </c>
    </row>
    <row r="752" spans="1:16" x14ac:dyDescent="0.25">
      <c r="A752" s="328"/>
      <c r="B752" s="330"/>
      <c r="C752" s="156">
        <v>16</v>
      </c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83">
        <f t="shared" si="58"/>
        <v>0</v>
      </c>
    </row>
    <row r="753" spans="1:16" x14ac:dyDescent="0.25">
      <c r="A753" s="328"/>
      <c r="B753" s="330"/>
      <c r="C753" s="156">
        <v>17</v>
      </c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83">
        <f t="shared" si="58"/>
        <v>0</v>
      </c>
    </row>
    <row r="754" spans="1:16" x14ac:dyDescent="0.25">
      <c r="A754" s="327">
        <v>377</v>
      </c>
      <c r="B754" s="329" t="s">
        <v>211</v>
      </c>
      <c r="C754" s="156">
        <v>11</v>
      </c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83">
        <f t="shared" si="58"/>
        <v>0</v>
      </c>
    </row>
    <row r="755" spans="1:16" x14ac:dyDescent="0.25">
      <c r="A755" s="328"/>
      <c r="B755" s="330"/>
      <c r="C755" s="156">
        <v>14</v>
      </c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83">
        <f t="shared" si="58"/>
        <v>0</v>
      </c>
    </row>
    <row r="756" spans="1:16" x14ac:dyDescent="0.25">
      <c r="A756" s="328"/>
      <c r="B756" s="330"/>
      <c r="C756" s="156">
        <v>15</v>
      </c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83">
        <f t="shared" si="58"/>
        <v>0</v>
      </c>
    </row>
    <row r="757" spans="1:16" x14ac:dyDescent="0.25">
      <c r="A757" s="328"/>
      <c r="B757" s="330"/>
      <c r="C757" s="156">
        <v>16</v>
      </c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83">
        <f t="shared" si="58"/>
        <v>0</v>
      </c>
    </row>
    <row r="758" spans="1:16" x14ac:dyDescent="0.25">
      <c r="A758" s="328"/>
      <c r="B758" s="330"/>
      <c r="C758" s="156">
        <v>17</v>
      </c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83">
        <f t="shared" si="58"/>
        <v>0</v>
      </c>
    </row>
    <row r="759" spans="1:16" x14ac:dyDescent="0.25">
      <c r="A759" s="327">
        <v>378</v>
      </c>
      <c r="B759" s="329" t="s">
        <v>212</v>
      </c>
      <c r="C759" s="156">
        <v>11</v>
      </c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83">
        <f t="shared" si="58"/>
        <v>0</v>
      </c>
    </row>
    <row r="760" spans="1:16" x14ac:dyDescent="0.25">
      <c r="A760" s="328"/>
      <c r="B760" s="330"/>
      <c r="C760" s="156">
        <v>14</v>
      </c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83">
        <f t="shared" si="58"/>
        <v>0</v>
      </c>
    </row>
    <row r="761" spans="1:16" x14ac:dyDescent="0.25">
      <c r="A761" s="328"/>
      <c r="B761" s="330"/>
      <c r="C761" s="156">
        <v>15</v>
      </c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83">
        <f t="shared" si="58"/>
        <v>0</v>
      </c>
    </row>
    <row r="762" spans="1:16" x14ac:dyDescent="0.25">
      <c r="A762" s="328"/>
      <c r="B762" s="330"/>
      <c r="C762" s="156">
        <v>16</v>
      </c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83">
        <f t="shared" si="58"/>
        <v>0</v>
      </c>
    </row>
    <row r="763" spans="1:16" x14ac:dyDescent="0.25">
      <c r="A763" s="328"/>
      <c r="B763" s="330"/>
      <c r="C763" s="156">
        <v>17</v>
      </c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83">
        <f t="shared" si="58"/>
        <v>0</v>
      </c>
    </row>
    <row r="764" spans="1:16" x14ac:dyDescent="0.25">
      <c r="A764" s="327">
        <v>379</v>
      </c>
      <c r="B764" s="329" t="s">
        <v>213</v>
      </c>
      <c r="C764" s="156">
        <v>11</v>
      </c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83">
        <f t="shared" si="58"/>
        <v>0</v>
      </c>
    </row>
    <row r="765" spans="1:16" x14ac:dyDescent="0.25">
      <c r="A765" s="328"/>
      <c r="B765" s="330"/>
      <c r="C765" s="156">
        <v>14</v>
      </c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83">
        <f t="shared" si="58"/>
        <v>0</v>
      </c>
    </row>
    <row r="766" spans="1:16" x14ac:dyDescent="0.25">
      <c r="A766" s="328"/>
      <c r="B766" s="330"/>
      <c r="C766" s="156">
        <v>15</v>
      </c>
      <c r="D766" s="31">
        <v>5000</v>
      </c>
      <c r="E766" s="31">
        <v>5000</v>
      </c>
      <c r="F766" s="31">
        <v>5000</v>
      </c>
      <c r="G766" s="31">
        <v>5000</v>
      </c>
      <c r="H766" s="31">
        <v>5000</v>
      </c>
      <c r="I766" s="31">
        <v>5000</v>
      </c>
      <c r="J766" s="31">
        <v>5000</v>
      </c>
      <c r="K766" s="31">
        <v>5000</v>
      </c>
      <c r="L766" s="31">
        <v>5000</v>
      </c>
      <c r="M766" s="31">
        <v>5000</v>
      </c>
      <c r="N766" s="31">
        <v>5000</v>
      </c>
      <c r="O766" s="31">
        <v>5000</v>
      </c>
      <c r="P766" s="83">
        <f t="shared" si="58"/>
        <v>60000</v>
      </c>
    </row>
    <row r="767" spans="1:16" x14ac:dyDescent="0.25">
      <c r="A767" s="328"/>
      <c r="B767" s="330"/>
      <c r="C767" s="156">
        <v>16</v>
      </c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83">
        <f t="shared" si="58"/>
        <v>0</v>
      </c>
    </row>
    <row r="768" spans="1:16" x14ac:dyDescent="0.25">
      <c r="A768" s="328"/>
      <c r="B768" s="330"/>
      <c r="C768" s="156">
        <v>17</v>
      </c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83">
        <f t="shared" si="58"/>
        <v>0</v>
      </c>
    </row>
    <row r="769" spans="1:16" x14ac:dyDescent="0.25">
      <c r="A769" s="112">
        <v>3800</v>
      </c>
      <c r="B769" s="321" t="s">
        <v>214</v>
      </c>
      <c r="C769" s="322"/>
      <c r="D769" s="110">
        <f t="shared" ref="D769:P769" si="59">SUM(D770:D794)</f>
        <v>140200</v>
      </c>
      <c r="E769" s="110">
        <f t="shared" si="59"/>
        <v>140200</v>
      </c>
      <c r="F769" s="110">
        <f t="shared" si="59"/>
        <v>140200</v>
      </c>
      <c r="G769" s="110">
        <f t="shared" si="59"/>
        <v>140200</v>
      </c>
      <c r="H769" s="110">
        <f t="shared" si="59"/>
        <v>140200</v>
      </c>
      <c r="I769" s="110">
        <f t="shared" si="59"/>
        <v>140200</v>
      </c>
      <c r="J769" s="110">
        <f t="shared" si="59"/>
        <v>140200</v>
      </c>
      <c r="K769" s="110">
        <f t="shared" si="59"/>
        <v>140200</v>
      </c>
      <c r="L769" s="110">
        <f t="shared" si="59"/>
        <v>140200</v>
      </c>
      <c r="M769" s="110">
        <f t="shared" si="59"/>
        <v>140200</v>
      </c>
      <c r="N769" s="110">
        <f t="shared" si="59"/>
        <v>140200</v>
      </c>
      <c r="O769" s="110">
        <f t="shared" si="59"/>
        <v>140200</v>
      </c>
      <c r="P769" s="110">
        <f t="shared" si="59"/>
        <v>1682400</v>
      </c>
    </row>
    <row r="770" spans="1:16" x14ac:dyDescent="0.25">
      <c r="A770" s="327">
        <v>381</v>
      </c>
      <c r="B770" s="329" t="s">
        <v>215</v>
      </c>
      <c r="C770" s="156">
        <v>11</v>
      </c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83">
        <f>SUM(D770:O770)</f>
        <v>0</v>
      </c>
    </row>
    <row r="771" spans="1:16" x14ac:dyDescent="0.25">
      <c r="A771" s="328"/>
      <c r="B771" s="330"/>
      <c r="C771" s="156">
        <v>14</v>
      </c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83">
        <f t="shared" ref="P771:P794" si="60">SUM(D771:O771)</f>
        <v>0</v>
      </c>
    </row>
    <row r="772" spans="1:16" x14ac:dyDescent="0.25">
      <c r="A772" s="328"/>
      <c r="B772" s="330"/>
      <c r="C772" s="156">
        <v>15</v>
      </c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83">
        <f t="shared" si="60"/>
        <v>0</v>
      </c>
    </row>
    <row r="773" spans="1:16" x14ac:dyDescent="0.25">
      <c r="A773" s="328"/>
      <c r="B773" s="330"/>
      <c r="C773" s="156">
        <v>16</v>
      </c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83">
        <f t="shared" si="60"/>
        <v>0</v>
      </c>
    </row>
    <row r="774" spans="1:16" x14ac:dyDescent="0.25">
      <c r="A774" s="328"/>
      <c r="B774" s="330"/>
      <c r="C774" s="156">
        <v>17</v>
      </c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83">
        <f t="shared" si="60"/>
        <v>0</v>
      </c>
    </row>
    <row r="775" spans="1:16" x14ac:dyDescent="0.25">
      <c r="A775" s="327">
        <v>382</v>
      </c>
      <c r="B775" s="329" t="s">
        <v>216</v>
      </c>
      <c r="C775" s="156">
        <v>11</v>
      </c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83">
        <f t="shared" si="60"/>
        <v>0</v>
      </c>
    </row>
    <row r="776" spans="1:16" x14ac:dyDescent="0.25">
      <c r="A776" s="328"/>
      <c r="B776" s="330"/>
      <c r="C776" s="156">
        <v>14</v>
      </c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83">
        <f t="shared" si="60"/>
        <v>0</v>
      </c>
    </row>
    <row r="777" spans="1:16" x14ac:dyDescent="0.25">
      <c r="A777" s="328"/>
      <c r="B777" s="330"/>
      <c r="C777" s="156">
        <v>15</v>
      </c>
      <c r="D777" s="31">
        <v>140200</v>
      </c>
      <c r="E777" s="31">
        <v>140200</v>
      </c>
      <c r="F777" s="31">
        <v>140200</v>
      </c>
      <c r="G777" s="31">
        <v>140200</v>
      </c>
      <c r="H777" s="31">
        <v>140200</v>
      </c>
      <c r="I777" s="31">
        <v>140200</v>
      </c>
      <c r="J777" s="31">
        <v>140200</v>
      </c>
      <c r="K777" s="31">
        <v>140200</v>
      </c>
      <c r="L777" s="31">
        <v>140200</v>
      </c>
      <c r="M777" s="31">
        <v>140200</v>
      </c>
      <c r="N777" s="31">
        <v>140200</v>
      </c>
      <c r="O777" s="31">
        <v>140200</v>
      </c>
      <c r="P777" s="83">
        <f t="shared" si="60"/>
        <v>1682400</v>
      </c>
    </row>
    <row r="778" spans="1:16" x14ac:dyDescent="0.25">
      <c r="A778" s="328"/>
      <c r="B778" s="330"/>
      <c r="C778" s="156">
        <v>16</v>
      </c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83">
        <f t="shared" si="60"/>
        <v>0</v>
      </c>
    </row>
    <row r="779" spans="1:16" x14ac:dyDescent="0.25">
      <c r="A779" s="328"/>
      <c r="B779" s="330"/>
      <c r="C779" s="156">
        <v>17</v>
      </c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83">
        <f t="shared" si="60"/>
        <v>0</v>
      </c>
    </row>
    <row r="780" spans="1:16" x14ac:dyDescent="0.25">
      <c r="A780" s="327">
        <v>383</v>
      </c>
      <c r="B780" s="329" t="s">
        <v>217</v>
      </c>
      <c r="C780" s="156">
        <v>11</v>
      </c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83">
        <f t="shared" si="60"/>
        <v>0</v>
      </c>
    </row>
    <row r="781" spans="1:16" x14ac:dyDescent="0.25">
      <c r="A781" s="328"/>
      <c r="B781" s="330"/>
      <c r="C781" s="156">
        <v>14</v>
      </c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83">
        <f t="shared" si="60"/>
        <v>0</v>
      </c>
    </row>
    <row r="782" spans="1:16" x14ac:dyDescent="0.25">
      <c r="A782" s="328"/>
      <c r="B782" s="330"/>
      <c r="C782" s="156">
        <v>15</v>
      </c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83">
        <f t="shared" si="60"/>
        <v>0</v>
      </c>
    </row>
    <row r="783" spans="1:16" x14ac:dyDescent="0.25">
      <c r="A783" s="328"/>
      <c r="B783" s="330"/>
      <c r="C783" s="156">
        <v>16</v>
      </c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83">
        <f t="shared" si="60"/>
        <v>0</v>
      </c>
    </row>
    <row r="784" spans="1:16" x14ac:dyDescent="0.25">
      <c r="A784" s="328"/>
      <c r="B784" s="330"/>
      <c r="C784" s="156">
        <v>17</v>
      </c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83">
        <f t="shared" si="60"/>
        <v>0</v>
      </c>
    </row>
    <row r="785" spans="1:16" x14ac:dyDescent="0.25">
      <c r="A785" s="327">
        <v>384</v>
      </c>
      <c r="B785" s="329" t="s">
        <v>218</v>
      </c>
      <c r="C785" s="156">
        <v>11</v>
      </c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83">
        <f t="shared" si="60"/>
        <v>0</v>
      </c>
    </row>
    <row r="786" spans="1:16" x14ac:dyDescent="0.25">
      <c r="A786" s="328"/>
      <c r="B786" s="330"/>
      <c r="C786" s="156">
        <v>14</v>
      </c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83">
        <f t="shared" si="60"/>
        <v>0</v>
      </c>
    </row>
    <row r="787" spans="1:16" x14ac:dyDescent="0.25">
      <c r="A787" s="328"/>
      <c r="B787" s="330"/>
      <c r="C787" s="156">
        <v>15</v>
      </c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83">
        <f t="shared" si="60"/>
        <v>0</v>
      </c>
    </row>
    <row r="788" spans="1:16" x14ac:dyDescent="0.25">
      <c r="A788" s="328"/>
      <c r="B788" s="330"/>
      <c r="C788" s="156">
        <v>16</v>
      </c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83">
        <f t="shared" si="60"/>
        <v>0</v>
      </c>
    </row>
    <row r="789" spans="1:16" x14ac:dyDescent="0.25">
      <c r="A789" s="328"/>
      <c r="B789" s="330"/>
      <c r="C789" s="156">
        <v>17</v>
      </c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83">
        <f t="shared" si="60"/>
        <v>0</v>
      </c>
    </row>
    <row r="790" spans="1:16" x14ac:dyDescent="0.25">
      <c r="A790" s="327">
        <v>385</v>
      </c>
      <c r="B790" s="329" t="s">
        <v>219</v>
      </c>
      <c r="C790" s="156">
        <v>11</v>
      </c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83">
        <f t="shared" si="60"/>
        <v>0</v>
      </c>
    </row>
    <row r="791" spans="1:16" x14ac:dyDescent="0.25">
      <c r="A791" s="328"/>
      <c r="B791" s="330"/>
      <c r="C791" s="156">
        <v>14</v>
      </c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83">
        <f t="shared" si="60"/>
        <v>0</v>
      </c>
    </row>
    <row r="792" spans="1:16" x14ac:dyDescent="0.25">
      <c r="A792" s="328"/>
      <c r="B792" s="330"/>
      <c r="C792" s="156">
        <v>15</v>
      </c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83">
        <f t="shared" si="60"/>
        <v>0</v>
      </c>
    </row>
    <row r="793" spans="1:16" x14ac:dyDescent="0.25">
      <c r="A793" s="328"/>
      <c r="B793" s="330"/>
      <c r="C793" s="156">
        <v>16</v>
      </c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83">
        <f t="shared" si="60"/>
        <v>0</v>
      </c>
    </row>
    <row r="794" spans="1:16" x14ac:dyDescent="0.25">
      <c r="A794" s="328"/>
      <c r="B794" s="330"/>
      <c r="C794" s="156">
        <v>17</v>
      </c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83">
        <f t="shared" si="60"/>
        <v>0</v>
      </c>
    </row>
    <row r="795" spans="1:16" x14ac:dyDescent="0.25">
      <c r="A795" s="112">
        <v>3900</v>
      </c>
      <c r="B795" s="321" t="s">
        <v>220</v>
      </c>
      <c r="C795" s="322"/>
      <c r="D795" s="110">
        <f t="shared" ref="D795:P795" si="61">SUM(D796:D836)</f>
        <v>82584</v>
      </c>
      <c r="E795" s="110">
        <f t="shared" si="61"/>
        <v>82584</v>
      </c>
      <c r="F795" s="110">
        <f t="shared" si="61"/>
        <v>82584</v>
      </c>
      <c r="G795" s="110">
        <f t="shared" si="61"/>
        <v>82584</v>
      </c>
      <c r="H795" s="110">
        <f t="shared" si="61"/>
        <v>82584</v>
      </c>
      <c r="I795" s="110">
        <f t="shared" si="61"/>
        <v>82584</v>
      </c>
      <c r="J795" s="110">
        <f t="shared" si="61"/>
        <v>82584</v>
      </c>
      <c r="K795" s="110">
        <f t="shared" si="61"/>
        <v>82584</v>
      </c>
      <c r="L795" s="110">
        <f t="shared" si="61"/>
        <v>82584</v>
      </c>
      <c r="M795" s="110">
        <f t="shared" si="61"/>
        <v>82584</v>
      </c>
      <c r="N795" s="110">
        <f t="shared" si="61"/>
        <v>82584</v>
      </c>
      <c r="O795" s="110">
        <f t="shared" si="61"/>
        <v>82584</v>
      </c>
      <c r="P795" s="110">
        <f t="shared" si="61"/>
        <v>991008</v>
      </c>
    </row>
    <row r="796" spans="1:16" x14ac:dyDescent="0.25">
      <c r="A796" s="327">
        <v>391</v>
      </c>
      <c r="B796" s="329" t="s">
        <v>221</v>
      </c>
      <c r="C796" s="156">
        <v>11</v>
      </c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83">
        <f t="shared" ref="P796:P836" si="62">SUM(D796:O796)</f>
        <v>0</v>
      </c>
    </row>
    <row r="797" spans="1:16" x14ac:dyDescent="0.25">
      <c r="A797" s="328"/>
      <c r="B797" s="330"/>
      <c r="C797" s="156">
        <v>14</v>
      </c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83">
        <f t="shared" si="62"/>
        <v>0</v>
      </c>
    </row>
    <row r="798" spans="1:16" x14ac:dyDescent="0.25">
      <c r="A798" s="328"/>
      <c r="B798" s="330"/>
      <c r="C798" s="156">
        <v>15</v>
      </c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83">
        <f t="shared" si="62"/>
        <v>0</v>
      </c>
    </row>
    <row r="799" spans="1:16" x14ac:dyDescent="0.25">
      <c r="A799" s="328"/>
      <c r="B799" s="330"/>
      <c r="C799" s="156">
        <v>16</v>
      </c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83">
        <f t="shared" si="62"/>
        <v>0</v>
      </c>
    </row>
    <row r="800" spans="1:16" x14ac:dyDescent="0.25">
      <c r="A800" s="328"/>
      <c r="B800" s="330"/>
      <c r="C800" s="156">
        <v>17</v>
      </c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83">
        <f t="shared" si="62"/>
        <v>0</v>
      </c>
    </row>
    <row r="801" spans="1:16" x14ac:dyDescent="0.25">
      <c r="A801" s="327">
        <v>392</v>
      </c>
      <c r="B801" s="329" t="s">
        <v>222</v>
      </c>
      <c r="C801" s="156">
        <v>11</v>
      </c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83">
        <f t="shared" si="62"/>
        <v>0</v>
      </c>
    </row>
    <row r="802" spans="1:16" x14ac:dyDescent="0.25">
      <c r="A802" s="328"/>
      <c r="B802" s="330"/>
      <c r="C802" s="156">
        <v>14</v>
      </c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83">
        <f t="shared" si="62"/>
        <v>0</v>
      </c>
    </row>
    <row r="803" spans="1:16" x14ac:dyDescent="0.25">
      <c r="A803" s="328"/>
      <c r="B803" s="330"/>
      <c r="C803" s="156">
        <v>15</v>
      </c>
      <c r="D803" s="31">
        <v>82584</v>
      </c>
      <c r="E803" s="31">
        <v>82584</v>
      </c>
      <c r="F803" s="31">
        <v>82584</v>
      </c>
      <c r="G803" s="31">
        <v>82584</v>
      </c>
      <c r="H803" s="31">
        <v>82584</v>
      </c>
      <c r="I803" s="31">
        <v>82584</v>
      </c>
      <c r="J803" s="31">
        <v>82584</v>
      </c>
      <c r="K803" s="31">
        <v>82584</v>
      </c>
      <c r="L803" s="31">
        <v>82584</v>
      </c>
      <c r="M803" s="31">
        <v>82584</v>
      </c>
      <c r="N803" s="31">
        <v>82584</v>
      </c>
      <c r="O803" s="31">
        <v>82584</v>
      </c>
      <c r="P803" s="83">
        <f t="shared" si="62"/>
        <v>991008</v>
      </c>
    </row>
    <row r="804" spans="1:16" x14ac:dyDescent="0.25">
      <c r="A804" s="328"/>
      <c r="B804" s="330"/>
      <c r="C804" s="156">
        <v>16</v>
      </c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83">
        <f t="shared" si="62"/>
        <v>0</v>
      </c>
    </row>
    <row r="805" spans="1:16" x14ac:dyDescent="0.25">
      <c r="A805" s="328"/>
      <c r="B805" s="330"/>
      <c r="C805" s="156">
        <v>17</v>
      </c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83">
        <f t="shared" si="62"/>
        <v>0</v>
      </c>
    </row>
    <row r="806" spans="1:16" x14ac:dyDescent="0.25">
      <c r="A806" s="327">
        <v>393</v>
      </c>
      <c r="B806" s="329" t="s">
        <v>223</v>
      </c>
      <c r="C806" s="156">
        <v>11</v>
      </c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83">
        <f t="shared" si="62"/>
        <v>0</v>
      </c>
    </row>
    <row r="807" spans="1:16" x14ac:dyDescent="0.25">
      <c r="A807" s="328"/>
      <c r="B807" s="330"/>
      <c r="C807" s="156">
        <v>14</v>
      </c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83">
        <f t="shared" si="62"/>
        <v>0</v>
      </c>
    </row>
    <row r="808" spans="1:16" x14ac:dyDescent="0.25">
      <c r="A808" s="328"/>
      <c r="B808" s="330"/>
      <c r="C808" s="156">
        <v>15</v>
      </c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83">
        <f t="shared" si="62"/>
        <v>0</v>
      </c>
    </row>
    <row r="809" spans="1:16" x14ac:dyDescent="0.25">
      <c r="A809" s="328"/>
      <c r="B809" s="330"/>
      <c r="C809" s="156">
        <v>16</v>
      </c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83">
        <f t="shared" si="62"/>
        <v>0</v>
      </c>
    </row>
    <row r="810" spans="1:16" x14ac:dyDescent="0.25">
      <c r="A810" s="328"/>
      <c r="B810" s="330"/>
      <c r="C810" s="156">
        <v>17</v>
      </c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83">
        <f t="shared" si="62"/>
        <v>0</v>
      </c>
    </row>
    <row r="811" spans="1:16" x14ac:dyDescent="0.25">
      <c r="A811" s="327">
        <v>394</v>
      </c>
      <c r="B811" s="329" t="s">
        <v>224</v>
      </c>
      <c r="C811" s="156">
        <v>11</v>
      </c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83">
        <f t="shared" si="62"/>
        <v>0</v>
      </c>
    </row>
    <row r="812" spans="1:16" x14ac:dyDescent="0.25">
      <c r="A812" s="328"/>
      <c r="B812" s="330"/>
      <c r="C812" s="156">
        <v>14</v>
      </c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83">
        <f t="shared" si="62"/>
        <v>0</v>
      </c>
    </row>
    <row r="813" spans="1:16" x14ac:dyDescent="0.25">
      <c r="A813" s="328"/>
      <c r="B813" s="330"/>
      <c r="C813" s="156">
        <v>15</v>
      </c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83">
        <f t="shared" si="62"/>
        <v>0</v>
      </c>
    </row>
    <row r="814" spans="1:16" x14ac:dyDescent="0.25">
      <c r="A814" s="328"/>
      <c r="B814" s="330"/>
      <c r="C814" s="156">
        <v>16</v>
      </c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83">
        <f t="shared" si="62"/>
        <v>0</v>
      </c>
    </row>
    <row r="815" spans="1:16" x14ac:dyDescent="0.25">
      <c r="A815" s="328"/>
      <c r="B815" s="330"/>
      <c r="C815" s="156">
        <v>17</v>
      </c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83">
        <f t="shared" si="62"/>
        <v>0</v>
      </c>
    </row>
    <row r="816" spans="1:16" x14ac:dyDescent="0.25">
      <c r="A816" s="327">
        <v>395</v>
      </c>
      <c r="B816" s="329" t="s">
        <v>225</v>
      </c>
      <c r="C816" s="156">
        <v>11</v>
      </c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83">
        <f t="shared" si="62"/>
        <v>0</v>
      </c>
    </row>
    <row r="817" spans="1:16" x14ac:dyDescent="0.25">
      <c r="A817" s="328"/>
      <c r="B817" s="330"/>
      <c r="C817" s="156">
        <v>14</v>
      </c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83">
        <f t="shared" si="62"/>
        <v>0</v>
      </c>
    </row>
    <row r="818" spans="1:16" x14ac:dyDescent="0.25">
      <c r="A818" s="328"/>
      <c r="B818" s="330"/>
      <c r="C818" s="156">
        <v>15</v>
      </c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83">
        <f t="shared" si="62"/>
        <v>0</v>
      </c>
    </row>
    <row r="819" spans="1:16" x14ac:dyDescent="0.25">
      <c r="A819" s="328"/>
      <c r="B819" s="330"/>
      <c r="C819" s="156">
        <v>16</v>
      </c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83">
        <f t="shared" si="62"/>
        <v>0</v>
      </c>
    </row>
    <row r="820" spans="1:16" x14ac:dyDescent="0.25">
      <c r="A820" s="328"/>
      <c r="B820" s="330"/>
      <c r="C820" s="156">
        <v>17</v>
      </c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83">
        <f t="shared" si="62"/>
        <v>0</v>
      </c>
    </row>
    <row r="821" spans="1:16" x14ac:dyDescent="0.25">
      <c r="A821" s="327">
        <v>396</v>
      </c>
      <c r="B821" s="329" t="s">
        <v>226</v>
      </c>
      <c r="C821" s="156">
        <v>11</v>
      </c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83">
        <f t="shared" si="62"/>
        <v>0</v>
      </c>
    </row>
    <row r="822" spans="1:16" x14ac:dyDescent="0.25">
      <c r="A822" s="328"/>
      <c r="B822" s="330"/>
      <c r="C822" s="156">
        <v>14</v>
      </c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83">
        <f t="shared" si="62"/>
        <v>0</v>
      </c>
    </row>
    <row r="823" spans="1:16" x14ac:dyDescent="0.25">
      <c r="A823" s="328"/>
      <c r="B823" s="330"/>
      <c r="C823" s="156">
        <v>15</v>
      </c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83">
        <f t="shared" si="62"/>
        <v>0</v>
      </c>
    </row>
    <row r="824" spans="1:16" x14ac:dyDescent="0.25">
      <c r="A824" s="328"/>
      <c r="B824" s="330"/>
      <c r="C824" s="156">
        <v>16</v>
      </c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83">
        <f t="shared" si="62"/>
        <v>0</v>
      </c>
    </row>
    <row r="825" spans="1:16" x14ac:dyDescent="0.25">
      <c r="A825" s="328"/>
      <c r="B825" s="330"/>
      <c r="C825" s="156">
        <v>17</v>
      </c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83">
        <f t="shared" si="62"/>
        <v>0</v>
      </c>
    </row>
    <row r="826" spans="1:16" x14ac:dyDescent="0.25">
      <c r="A826" s="99">
        <v>397</v>
      </c>
      <c r="B826" s="100" t="s">
        <v>227</v>
      </c>
      <c r="C826" s="151"/>
      <c r="D826" s="151"/>
      <c r="E826" s="151"/>
      <c r="F826" s="151"/>
      <c r="G826" s="151"/>
      <c r="H826" s="151"/>
      <c r="I826" s="151"/>
      <c r="J826" s="151"/>
      <c r="K826" s="151"/>
      <c r="L826" s="151"/>
      <c r="M826" s="151"/>
      <c r="N826" s="151"/>
      <c r="O826" s="151"/>
      <c r="P826" s="102">
        <f>SUM(D826:O826)</f>
        <v>0</v>
      </c>
    </row>
    <row r="827" spans="1:16" x14ac:dyDescent="0.25">
      <c r="A827" s="327">
        <v>398</v>
      </c>
      <c r="B827" s="329" t="s">
        <v>228</v>
      </c>
      <c r="C827" s="156">
        <v>11</v>
      </c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83">
        <f t="shared" si="62"/>
        <v>0</v>
      </c>
    </row>
    <row r="828" spans="1:16" x14ac:dyDescent="0.25">
      <c r="A828" s="328"/>
      <c r="B828" s="330"/>
      <c r="C828" s="156">
        <v>14</v>
      </c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83">
        <f t="shared" si="62"/>
        <v>0</v>
      </c>
    </row>
    <row r="829" spans="1:16" x14ac:dyDescent="0.25">
      <c r="A829" s="328"/>
      <c r="B829" s="330"/>
      <c r="C829" s="156">
        <v>15</v>
      </c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83">
        <f t="shared" si="62"/>
        <v>0</v>
      </c>
    </row>
    <row r="830" spans="1:16" x14ac:dyDescent="0.25">
      <c r="A830" s="328"/>
      <c r="B830" s="330"/>
      <c r="C830" s="156">
        <v>16</v>
      </c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83">
        <f t="shared" si="62"/>
        <v>0</v>
      </c>
    </row>
    <row r="831" spans="1:16" x14ac:dyDescent="0.25">
      <c r="A831" s="328"/>
      <c r="B831" s="330"/>
      <c r="C831" s="156">
        <v>17</v>
      </c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83">
        <f t="shared" si="62"/>
        <v>0</v>
      </c>
    </row>
    <row r="832" spans="1:16" x14ac:dyDescent="0.25">
      <c r="A832" s="327">
        <v>399</v>
      </c>
      <c r="B832" s="329" t="s">
        <v>229</v>
      </c>
      <c r="C832" s="156">
        <v>11</v>
      </c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83">
        <f t="shared" si="62"/>
        <v>0</v>
      </c>
    </row>
    <row r="833" spans="1:16" x14ac:dyDescent="0.25">
      <c r="A833" s="328"/>
      <c r="B833" s="330"/>
      <c r="C833" s="156">
        <v>14</v>
      </c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83">
        <f t="shared" si="62"/>
        <v>0</v>
      </c>
    </row>
    <row r="834" spans="1:16" x14ac:dyDescent="0.25">
      <c r="A834" s="328"/>
      <c r="B834" s="330"/>
      <c r="C834" s="156">
        <v>15</v>
      </c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83">
        <f t="shared" si="62"/>
        <v>0</v>
      </c>
    </row>
    <row r="835" spans="1:16" x14ac:dyDescent="0.25">
      <c r="A835" s="328"/>
      <c r="B835" s="330"/>
      <c r="C835" s="156">
        <v>16</v>
      </c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83">
        <f t="shared" si="62"/>
        <v>0</v>
      </c>
    </row>
    <row r="836" spans="1:16" x14ac:dyDescent="0.25">
      <c r="A836" s="328"/>
      <c r="B836" s="330"/>
      <c r="C836" s="156">
        <v>17</v>
      </c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83">
        <f t="shared" si="62"/>
        <v>0</v>
      </c>
    </row>
    <row r="837" spans="1:16" x14ac:dyDescent="0.25">
      <c r="A837" s="114">
        <v>4000</v>
      </c>
      <c r="B837" s="331" t="s">
        <v>230</v>
      </c>
      <c r="C837" s="332"/>
      <c r="D837" s="115">
        <f t="shared" ref="D837:P837" si="63">D838+D856+D866+D932+D997+D1013+D1033+D1039+D1065</f>
        <v>615447</v>
      </c>
      <c r="E837" s="116">
        <f t="shared" si="63"/>
        <v>615447</v>
      </c>
      <c r="F837" s="116">
        <f t="shared" si="63"/>
        <v>615447</v>
      </c>
      <c r="G837" s="116">
        <f t="shared" si="63"/>
        <v>615447</v>
      </c>
      <c r="H837" s="116">
        <f t="shared" si="63"/>
        <v>615447</v>
      </c>
      <c r="I837" s="116">
        <f t="shared" si="63"/>
        <v>615447</v>
      </c>
      <c r="J837" s="116">
        <f t="shared" si="63"/>
        <v>615447</v>
      </c>
      <c r="K837" s="116">
        <f t="shared" si="63"/>
        <v>615447</v>
      </c>
      <c r="L837" s="116">
        <f t="shared" si="63"/>
        <v>615447</v>
      </c>
      <c r="M837" s="116">
        <f t="shared" si="63"/>
        <v>615447</v>
      </c>
      <c r="N837" s="116">
        <f t="shared" si="63"/>
        <v>615447</v>
      </c>
      <c r="O837" s="116">
        <f t="shared" si="63"/>
        <v>615449</v>
      </c>
      <c r="P837" s="116">
        <f t="shared" si="63"/>
        <v>7385366</v>
      </c>
    </row>
    <row r="838" spans="1:16" x14ac:dyDescent="0.25">
      <c r="A838" s="112">
        <v>4100</v>
      </c>
      <c r="B838" s="321" t="s">
        <v>231</v>
      </c>
      <c r="C838" s="322"/>
      <c r="D838" s="110">
        <f t="shared" ref="D838:P838" si="64">SUM(D839:D855)</f>
        <v>0</v>
      </c>
      <c r="E838" s="110">
        <f t="shared" si="64"/>
        <v>0</v>
      </c>
      <c r="F838" s="110">
        <f t="shared" si="64"/>
        <v>0</v>
      </c>
      <c r="G838" s="110">
        <f t="shared" si="64"/>
        <v>0</v>
      </c>
      <c r="H838" s="110">
        <f t="shared" si="64"/>
        <v>0</v>
      </c>
      <c r="I838" s="110">
        <f t="shared" si="64"/>
        <v>0</v>
      </c>
      <c r="J838" s="110">
        <f t="shared" si="64"/>
        <v>0</v>
      </c>
      <c r="K838" s="110">
        <f t="shared" si="64"/>
        <v>0</v>
      </c>
      <c r="L838" s="110">
        <f t="shared" si="64"/>
        <v>0</v>
      </c>
      <c r="M838" s="110">
        <f t="shared" si="64"/>
        <v>0</v>
      </c>
      <c r="N838" s="110">
        <f t="shared" si="64"/>
        <v>0</v>
      </c>
      <c r="O838" s="110">
        <f t="shared" si="64"/>
        <v>0</v>
      </c>
      <c r="P838" s="110">
        <f t="shared" si="64"/>
        <v>0</v>
      </c>
    </row>
    <row r="839" spans="1:16" x14ac:dyDescent="0.25">
      <c r="A839" s="99">
        <v>411</v>
      </c>
      <c r="B839" s="100" t="s">
        <v>232</v>
      </c>
      <c r="C839" s="151"/>
      <c r="D839" s="151"/>
      <c r="E839" s="151"/>
      <c r="F839" s="151"/>
      <c r="G839" s="151"/>
      <c r="H839" s="151"/>
      <c r="I839" s="151"/>
      <c r="J839" s="151"/>
      <c r="K839" s="151"/>
      <c r="L839" s="151"/>
      <c r="M839" s="151"/>
      <c r="N839" s="151"/>
      <c r="O839" s="151"/>
      <c r="P839" s="102">
        <f>SUM(D839:O839)</f>
        <v>0</v>
      </c>
    </row>
    <row r="840" spans="1:16" x14ac:dyDescent="0.25">
      <c r="A840" s="99">
        <v>412</v>
      </c>
      <c r="B840" s="100" t="s">
        <v>233</v>
      </c>
      <c r="C840" s="151"/>
      <c r="D840" s="151"/>
      <c r="E840" s="151"/>
      <c r="F840" s="151"/>
      <c r="G840" s="151"/>
      <c r="H840" s="151"/>
      <c r="I840" s="151"/>
      <c r="J840" s="151"/>
      <c r="K840" s="151"/>
      <c r="L840" s="151"/>
      <c r="M840" s="151"/>
      <c r="N840" s="151"/>
      <c r="O840" s="151"/>
      <c r="P840" s="102">
        <f>SUM(D840:O840)</f>
        <v>0</v>
      </c>
    </row>
    <row r="841" spans="1:16" x14ac:dyDescent="0.25">
      <c r="A841" s="99">
        <v>413</v>
      </c>
      <c r="B841" s="100" t="s">
        <v>234</v>
      </c>
      <c r="C841" s="151"/>
      <c r="D841" s="151"/>
      <c r="E841" s="151"/>
      <c r="F841" s="151"/>
      <c r="G841" s="151"/>
      <c r="H841" s="151"/>
      <c r="I841" s="151"/>
      <c r="J841" s="151"/>
      <c r="K841" s="151"/>
      <c r="L841" s="151"/>
      <c r="M841" s="151"/>
      <c r="N841" s="151"/>
      <c r="O841" s="151"/>
      <c r="P841" s="102">
        <f>SUM(D841:O841)</f>
        <v>0</v>
      </c>
    </row>
    <row r="842" spans="1:16" x14ac:dyDescent="0.25">
      <c r="A842" s="99">
        <v>414</v>
      </c>
      <c r="B842" s="100" t="s">
        <v>235</v>
      </c>
      <c r="C842" s="151"/>
      <c r="D842" s="151"/>
      <c r="E842" s="151"/>
      <c r="F842" s="151"/>
      <c r="G842" s="151"/>
      <c r="H842" s="151"/>
      <c r="I842" s="151"/>
      <c r="J842" s="151"/>
      <c r="K842" s="151"/>
      <c r="L842" s="151"/>
      <c r="M842" s="151"/>
      <c r="N842" s="151"/>
      <c r="O842" s="151"/>
      <c r="P842" s="102">
        <f>SUM(D842:O842)</f>
        <v>0</v>
      </c>
    </row>
    <row r="843" spans="1:16" x14ac:dyDescent="0.25">
      <c r="A843" s="327">
        <v>415</v>
      </c>
      <c r="B843" s="329" t="s">
        <v>236</v>
      </c>
      <c r="C843" s="156">
        <v>11</v>
      </c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83">
        <f t="shared" ref="P843:P855" si="65">SUM(D843:O843)</f>
        <v>0</v>
      </c>
    </row>
    <row r="844" spans="1:16" x14ac:dyDescent="0.25">
      <c r="A844" s="328"/>
      <c r="B844" s="330"/>
      <c r="C844" s="156">
        <v>14</v>
      </c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83">
        <f t="shared" si="65"/>
        <v>0</v>
      </c>
    </row>
    <row r="845" spans="1:16" x14ac:dyDescent="0.25">
      <c r="A845" s="328"/>
      <c r="B845" s="330"/>
      <c r="C845" s="156">
        <v>15</v>
      </c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83">
        <f t="shared" si="65"/>
        <v>0</v>
      </c>
    </row>
    <row r="846" spans="1:16" x14ac:dyDescent="0.25">
      <c r="A846" s="328"/>
      <c r="B846" s="330"/>
      <c r="C846" s="156">
        <v>16</v>
      </c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83">
        <f t="shared" si="65"/>
        <v>0</v>
      </c>
    </row>
    <row r="847" spans="1:16" x14ac:dyDescent="0.25">
      <c r="A847" s="328"/>
      <c r="B847" s="330"/>
      <c r="C847" s="156">
        <v>17</v>
      </c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83">
        <f t="shared" si="65"/>
        <v>0</v>
      </c>
    </row>
    <row r="848" spans="1:16" ht="30" x14ac:dyDescent="0.25">
      <c r="A848" s="99">
        <v>416</v>
      </c>
      <c r="B848" s="100" t="s">
        <v>237</v>
      </c>
      <c r="C848" s="151"/>
      <c r="D848" s="151"/>
      <c r="E848" s="151"/>
      <c r="F848" s="151"/>
      <c r="G848" s="151"/>
      <c r="H848" s="151"/>
      <c r="I848" s="151"/>
      <c r="J848" s="151"/>
      <c r="K848" s="151"/>
      <c r="L848" s="151"/>
      <c r="M848" s="151"/>
      <c r="N848" s="151"/>
      <c r="O848" s="151"/>
      <c r="P848" s="102">
        <f>SUM(D848:O848)</f>
        <v>0</v>
      </c>
    </row>
    <row r="849" spans="1:16" x14ac:dyDescent="0.25">
      <c r="A849" s="327">
        <v>417</v>
      </c>
      <c r="B849" s="329" t="s">
        <v>238</v>
      </c>
      <c r="C849" s="156">
        <v>11</v>
      </c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83">
        <f t="shared" si="65"/>
        <v>0</v>
      </c>
    </row>
    <row r="850" spans="1:16" x14ac:dyDescent="0.25">
      <c r="A850" s="328"/>
      <c r="B850" s="330"/>
      <c r="C850" s="156">
        <v>14</v>
      </c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83">
        <f t="shared" si="65"/>
        <v>0</v>
      </c>
    </row>
    <row r="851" spans="1:16" x14ac:dyDescent="0.25">
      <c r="A851" s="328"/>
      <c r="B851" s="330"/>
      <c r="C851" s="156">
        <v>15</v>
      </c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83">
        <f t="shared" si="65"/>
        <v>0</v>
      </c>
    </row>
    <row r="852" spans="1:16" x14ac:dyDescent="0.25">
      <c r="A852" s="328"/>
      <c r="B852" s="330"/>
      <c r="C852" s="156">
        <v>16</v>
      </c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83">
        <f t="shared" si="65"/>
        <v>0</v>
      </c>
    </row>
    <row r="853" spans="1:16" x14ac:dyDescent="0.25">
      <c r="A853" s="328"/>
      <c r="B853" s="330"/>
      <c r="C853" s="156">
        <v>17</v>
      </c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83">
        <f t="shared" si="65"/>
        <v>0</v>
      </c>
    </row>
    <row r="854" spans="1:16" ht="30" x14ac:dyDescent="0.25">
      <c r="A854" s="99">
        <v>418</v>
      </c>
      <c r="B854" s="100" t="s">
        <v>239</v>
      </c>
      <c r="C854" s="151"/>
      <c r="D854" s="151"/>
      <c r="E854" s="151"/>
      <c r="F854" s="151"/>
      <c r="G854" s="151"/>
      <c r="H854" s="151"/>
      <c r="I854" s="151"/>
      <c r="J854" s="151"/>
      <c r="K854" s="151"/>
      <c r="L854" s="151"/>
      <c r="M854" s="151"/>
      <c r="N854" s="151"/>
      <c r="O854" s="151"/>
      <c r="P854" s="102">
        <f t="shared" si="65"/>
        <v>0</v>
      </c>
    </row>
    <row r="855" spans="1:16" x14ac:dyDescent="0.25">
      <c r="A855" s="99">
        <v>419</v>
      </c>
      <c r="B855" s="100" t="s">
        <v>240</v>
      </c>
      <c r="C855" s="151"/>
      <c r="D855" s="151"/>
      <c r="E855" s="151"/>
      <c r="F855" s="151"/>
      <c r="G855" s="151"/>
      <c r="H855" s="151"/>
      <c r="I855" s="151"/>
      <c r="J855" s="151"/>
      <c r="K855" s="151"/>
      <c r="L855" s="151"/>
      <c r="M855" s="151"/>
      <c r="N855" s="151"/>
      <c r="O855" s="151"/>
      <c r="P855" s="102">
        <f t="shared" si="65"/>
        <v>0</v>
      </c>
    </row>
    <row r="856" spans="1:16" x14ac:dyDescent="0.25">
      <c r="A856" s="112">
        <v>4200</v>
      </c>
      <c r="B856" s="321" t="s">
        <v>718</v>
      </c>
      <c r="C856" s="322"/>
      <c r="D856" s="110">
        <f t="shared" ref="D856:P856" si="66">SUM(D857:D865)</f>
        <v>0</v>
      </c>
      <c r="E856" s="110">
        <f t="shared" si="66"/>
        <v>0</v>
      </c>
      <c r="F856" s="110">
        <f t="shared" si="66"/>
        <v>0</v>
      </c>
      <c r="G856" s="110">
        <f t="shared" si="66"/>
        <v>0</v>
      </c>
      <c r="H856" s="110">
        <f t="shared" si="66"/>
        <v>0</v>
      </c>
      <c r="I856" s="110">
        <f t="shared" si="66"/>
        <v>0</v>
      </c>
      <c r="J856" s="110">
        <f t="shared" si="66"/>
        <v>0</v>
      </c>
      <c r="K856" s="110">
        <f t="shared" si="66"/>
        <v>0</v>
      </c>
      <c r="L856" s="110">
        <f t="shared" si="66"/>
        <v>0</v>
      </c>
      <c r="M856" s="110">
        <f t="shared" si="66"/>
        <v>0</v>
      </c>
      <c r="N856" s="110">
        <f t="shared" si="66"/>
        <v>0</v>
      </c>
      <c r="O856" s="110">
        <f t="shared" si="66"/>
        <v>0</v>
      </c>
      <c r="P856" s="110">
        <f t="shared" si="66"/>
        <v>0</v>
      </c>
    </row>
    <row r="857" spans="1:16" x14ac:dyDescent="0.25">
      <c r="A857" s="327">
        <v>421</v>
      </c>
      <c r="B857" s="329" t="s">
        <v>241</v>
      </c>
      <c r="C857" s="156">
        <v>11</v>
      </c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83">
        <f>SUM(D857:O857)</f>
        <v>0</v>
      </c>
    </row>
    <row r="858" spans="1:16" x14ac:dyDescent="0.25">
      <c r="A858" s="328"/>
      <c r="B858" s="330"/>
      <c r="C858" s="156">
        <v>14</v>
      </c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83">
        <f t="shared" ref="P858:P865" si="67">SUM(D858:O858)</f>
        <v>0</v>
      </c>
    </row>
    <row r="859" spans="1:16" x14ac:dyDescent="0.25">
      <c r="A859" s="328"/>
      <c r="B859" s="330"/>
      <c r="C859" s="156">
        <v>15</v>
      </c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83">
        <f t="shared" si="67"/>
        <v>0</v>
      </c>
    </row>
    <row r="860" spans="1:16" x14ac:dyDescent="0.25">
      <c r="A860" s="328"/>
      <c r="B860" s="330"/>
      <c r="C860" s="156">
        <v>16</v>
      </c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83">
        <f t="shared" si="67"/>
        <v>0</v>
      </c>
    </row>
    <row r="861" spans="1:16" x14ac:dyDescent="0.25">
      <c r="A861" s="328"/>
      <c r="B861" s="330"/>
      <c r="C861" s="156">
        <v>17</v>
      </c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83">
        <f t="shared" si="67"/>
        <v>0</v>
      </c>
    </row>
    <row r="862" spans="1:16" ht="30" x14ac:dyDescent="0.25">
      <c r="A862" s="99">
        <v>422</v>
      </c>
      <c r="B862" s="100" t="s">
        <v>242</v>
      </c>
      <c r="C862" s="151"/>
      <c r="D862" s="151"/>
      <c r="E862" s="151"/>
      <c r="F862" s="151"/>
      <c r="G862" s="151"/>
      <c r="H862" s="151"/>
      <c r="I862" s="151"/>
      <c r="J862" s="151"/>
      <c r="K862" s="151"/>
      <c r="L862" s="151"/>
      <c r="M862" s="151"/>
      <c r="N862" s="151"/>
      <c r="O862" s="151"/>
      <c r="P862" s="102">
        <f t="shared" si="67"/>
        <v>0</v>
      </c>
    </row>
    <row r="863" spans="1:16" ht="30" x14ac:dyDescent="0.25">
      <c r="A863" s="99">
        <v>423</v>
      </c>
      <c r="B863" s="100" t="s">
        <v>243</v>
      </c>
      <c r="C863" s="151"/>
      <c r="D863" s="151"/>
      <c r="E863" s="151"/>
      <c r="F863" s="151"/>
      <c r="G863" s="151"/>
      <c r="H863" s="151"/>
      <c r="I863" s="151"/>
      <c r="J863" s="151"/>
      <c r="K863" s="151"/>
      <c r="L863" s="151"/>
      <c r="M863" s="151"/>
      <c r="N863" s="151"/>
      <c r="O863" s="151"/>
      <c r="P863" s="102">
        <f t="shared" si="67"/>
        <v>0</v>
      </c>
    </row>
    <row r="864" spans="1:16" x14ac:dyDescent="0.25">
      <c r="A864" s="99">
        <v>424</v>
      </c>
      <c r="B864" s="100" t="s">
        <v>244</v>
      </c>
      <c r="C864" s="151"/>
      <c r="D864" s="151"/>
      <c r="E864" s="151"/>
      <c r="F864" s="151"/>
      <c r="G864" s="151"/>
      <c r="H864" s="151"/>
      <c r="I864" s="151"/>
      <c r="J864" s="151"/>
      <c r="K864" s="151"/>
      <c r="L864" s="151"/>
      <c r="M864" s="151"/>
      <c r="N864" s="151"/>
      <c r="O864" s="151"/>
      <c r="P864" s="102">
        <f t="shared" si="67"/>
        <v>0</v>
      </c>
    </row>
    <row r="865" spans="1:16" x14ac:dyDescent="0.25">
      <c r="A865" s="99">
        <v>425</v>
      </c>
      <c r="B865" s="100" t="s">
        <v>245</v>
      </c>
      <c r="C865" s="151"/>
      <c r="D865" s="151"/>
      <c r="E865" s="151"/>
      <c r="F865" s="151"/>
      <c r="G865" s="151"/>
      <c r="H865" s="151"/>
      <c r="I865" s="151"/>
      <c r="J865" s="151"/>
      <c r="K865" s="151"/>
      <c r="L865" s="151"/>
      <c r="M865" s="151"/>
      <c r="N865" s="151"/>
      <c r="O865" s="151"/>
      <c r="P865" s="102">
        <f t="shared" si="67"/>
        <v>0</v>
      </c>
    </row>
    <row r="866" spans="1:16" x14ac:dyDescent="0.25">
      <c r="A866" s="112">
        <v>4300</v>
      </c>
      <c r="B866" s="321" t="s">
        <v>246</v>
      </c>
      <c r="C866" s="322"/>
      <c r="D866" s="110">
        <f>SUM(D867:D931)</f>
        <v>418513</v>
      </c>
      <c r="E866" s="110">
        <f t="shared" ref="E866:P866" si="68">SUM(E867:E931)</f>
        <v>418513</v>
      </c>
      <c r="F866" s="110">
        <f t="shared" si="68"/>
        <v>418513</v>
      </c>
      <c r="G866" s="110">
        <f t="shared" si="68"/>
        <v>418513</v>
      </c>
      <c r="H866" s="110">
        <f t="shared" si="68"/>
        <v>418513</v>
      </c>
      <c r="I866" s="110">
        <f t="shared" si="68"/>
        <v>418513</v>
      </c>
      <c r="J866" s="110">
        <f t="shared" si="68"/>
        <v>418513</v>
      </c>
      <c r="K866" s="110">
        <f t="shared" si="68"/>
        <v>418513</v>
      </c>
      <c r="L866" s="110">
        <f t="shared" si="68"/>
        <v>418513</v>
      </c>
      <c r="M866" s="110">
        <f t="shared" si="68"/>
        <v>418513</v>
      </c>
      <c r="N866" s="110">
        <f t="shared" si="68"/>
        <v>418513</v>
      </c>
      <c r="O866" s="110">
        <f t="shared" si="68"/>
        <v>418513</v>
      </c>
      <c r="P866" s="110">
        <f t="shared" si="68"/>
        <v>5022156</v>
      </c>
    </row>
    <row r="867" spans="1:16" x14ac:dyDescent="0.25">
      <c r="A867" s="327">
        <v>431</v>
      </c>
      <c r="B867" s="329" t="s">
        <v>247</v>
      </c>
      <c r="C867" s="156">
        <v>11</v>
      </c>
      <c r="D867" s="10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83">
        <f t="shared" ref="P867:P930" si="69">SUM(D867:O867)</f>
        <v>0</v>
      </c>
    </row>
    <row r="868" spans="1:16" x14ac:dyDescent="0.25">
      <c r="A868" s="328"/>
      <c r="B868" s="330"/>
      <c r="C868" s="156">
        <v>14</v>
      </c>
      <c r="D868" s="10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83">
        <f t="shared" si="69"/>
        <v>0</v>
      </c>
    </row>
    <row r="869" spans="1:16" x14ac:dyDescent="0.25">
      <c r="A869" s="328"/>
      <c r="B869" s="330"/>
      <c r="C869" s="156">
        <v>15</v>
      </c>
      <c r="D869" s="10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83">
        <f t="shared" si="69"/>
        <v>0</v>
      </c>
    </row>
    <row r="870" spans="1:16" x14ac:dyDescent="0.25">
      <c r="A870" s="328"/>
      <c r="B870" s="330"/>
      <c r="C870" s="156">
        <v>16</v>
      </c>
      <c r="D870" s="10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83">
        <f t="shared" si="69"/>
        <v>0</v>
      </c>
    </row>
    <row r="871" spans="1:16" x14ac:dyDescent="0.25">
      <c r="A871" s="328"/>
      <c r="B871" s="330"/>
      <c r="C871" s="156">
        <v>17</v>
      </c>
      <c r="D871" s="10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83">
        <f t="shared" si="69"/>
        <v>0</v>
      </c>
    </row>
    <row r="872" spans="1:16" x14ac:dyDescent="0.25">
      <c r="A872" s="328"/>
      <c r="B872" s="330"/>
      <c r="C872" s="156">
        <v>25</v>
      </c>
      <c r="D872" s="10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83">
        <f t="shared" si="69"/>
        <v>0</v>
      </c>
    </row>
    <row r="873" spans="1:16" x14ac:dyDescent="0.25">
      <c r="A873" s="328"/>
      <c r="B873" s="330"/>
      <c r="C873" s="156">
        <v>26</v>
      </c>
      <c r="D873" s="10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83">
        <f t="shared" si="69"/>
        <v>0</v>
      </c>
    </row>
    <row r="874" spans="1:16" x14ac:dyDescent="0.25">
      <c r="A874" s="333"/>
      <c r="B874" s="334"/>
      <c r="C874" s="156">
        <v>27</v>
      </c>
      <c r="D874" s="10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83">
        <f t="shared" si="69"/>
        <v>0</v>
      </c>
    </row>
    <row r="875" spans="1:16" x14ac:dyDescent="0.25">
      <c r="A875" s="327">
        <v>432</v>
      </c>
      <c r="B875" s="329" t="s">
        <v>248</v>
      </c>
      <c r="C875" s="156">
        <v>11</v>
      </c>
      <c r="D875" s="10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83">
        <f t="shared" si="69"/>
        <v>0</v>
      </c>
    </row>
    <row r="876" spans="1:16" x14ac:dyDescent="0.25">
      <c r="A876" s="328"/>
      <c r="B876" s="330"/>
      <c r="C876" s="156">
        <v>14</v>
      </c>
      <c r="D876" s="10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83">
        <f t="shared" si="69"/>
        <v>0</v>
      </c>
    </row>
    <row r="877" spans="1:16" x14ac:dyDescent="0.25">
      <c r="A877" s="328"/>
      <c r="B877" s="330"/>
      <c r="C877" s="156">
        <v>15</v>
      </c>
      <c r="D877" s="10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83">
        <f t="shared" si="69"/>
        <v>0</v>
      </c>
    </row>
    <row r="878" spans="1:16" x14ac:dyDescent="0.25">
      <c r="A878" s="328"/>
      <c r="B878" s="330"/>
      <c r="C878" s="156">
        <v>16</v>
      </c>
      <c r="D878" s="10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83">
        <f t="shared" si="69"/>
        <v>0</v>
      </c>
    </row>
    <row r="879" spans="1:16" x14ac:dyDescent="0.25">
      <c r="A879" s="328"/>
      <c r="B879" s="330"/>
      <c r="C879" s="156">
        <v>17</v>
      </c>
      <c r="D879" s="10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83">
        <f t="shared" si="69"/>
        <v>0</v>
      </c>
    </row>
    <row r="880" spans="1:16" x14ac:dyDescent="0.25">
      <c r="A880" s="328"/>
      <c r="B880" s="330"/>
      <c r="C880" s="156">
        <v>25</v>
      </c>
      <c r="D880" s="10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83">
        <f t="shared" si="69"/>
        <v>0</v>
      </c>
    </row>
    <row r="881" spans="1:16" x14ac:dyDescent="0.25">
      <c r="A881" s="328"/>
      <c r="B881" s="330"/>
      <c r="C881" s="156">
        <v>26</v>
      </c>
      <c r="D881" s="10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83">
        <f t="shared" si="69"/>
        <v>0</v>
      </c>
    </row>
    <row r="882" spans="1:16" x14ac:dyDescent="0.25">
      <c r="A882" s="333"/>
      <c r="B882" s="334"/>
      <c r="C882" s="156">
        <v>27</v>
      </c>
      <c r="D882" s="10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83">
        <f t="shared" si="69"/>
        <v>0</v>
      </c>
    </row>
    <row r="883" spans="1:16" x14ac:dyDescent="0.25">
      <c r="A883" s="327">
        <v>433</v>
      </c>
      <c r="B883" s="329" t="s">
        <v>249</v>
      </c>
      <c r="C883" s="156">
        <v>11</v>
      </c>
      <c r="D883" s="10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83">
        <f t="shared" si="69"/>
        <v>0</v>
      </c>
    </row>
    <row r="884" spans="1:16" x14ac:dyDescent="0.25">
      <c r="A884" s="328"/>
      <c r="B884" s="330"/>
      <c r="C884" s="156">
        <v>14</v>
      </c>
      <c r="D884" s="10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83">
        <f t="shared" si="69"/>
        <v>0</v>
      </c>
    </row>
    <row r="885" spans="1:16" x14ac:dyDescent="0.25">
      <c r="A885" s="328"/>
      <c r="B885" s="330"/>
      <c r="C885" s="156">
        <v>15</v>
      </c>
      <c r="D885" s="10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83">
        <f t="shared" si="69"/>
        <v>0</v>
      </c>
    </row>
    <row r="886" spans="1:16" x14ac:dyDescent="0.25">
      <c r="A886" s="328"/>
      <c r="B886" s="330"/>
      <c r="C886" s="156">
        <v>16</v>
      </c>
      <c r="D886" s="10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83">
        <f t="shared" si="69"/>
        <v>0</v>
      </c>
    </row>
    <row r="887" spans="1:16" x14ac:dyDescent="0.25">
      <c r="A887" s="328"/>
      <c r="B887" s="330"/>
      <c r="C887" s="156">
        <v>17</v>
      </c>
      <c r="D887" s="10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83">
        <f t="shared" si="69"/>
        <v>0</v>
      </c>
    </row>
    <row r="888" spans="1:16" x14ac:dyDescent="0.25">
      <c r="A888" s="328"/>
      <c r="B888" s="330"/>
      <c r="C888" s="156">
        <v>25</v>
      </c>
      <c r="D888" s="10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83">
        <f t="shared" si="69"/>
        <v>0</v>
      </c>
    </row>
    <row r="889" spans="1:16" x14ac:dyDescent="0.25">
      <c r="A889" s="328"/>
      <c r="B889" s="330"/>
      <c r="C889" s="156">
        <v>26</v>
      </c>
      <c r="D889" s="10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83">
        <f t="shared" si="69"/>
        <v>0</v>
      </c>
    </row>
    <row r="890" spans="1:16" x14ac:dyDescent="0.25">
      <c r="A890" s="333"/>
      <c r="B890" s="334"/>
      <c r="C890" s="156">
        <v>27</v>
      </c>
      <c r="D890" s="10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83">
        <f t="shared" si="69"/>
        <v>0</v>
      </c>
    </row>
    <row r="891" spans="1:16" x14ac:dyDescent="0.25">
      <c r="A891" s="327">
        <v>434</v>
      </c>
      <c r="B891" s="329" t="s">
        <v>250</v>
      </c>
      <c r="C891" s="156">
        <v>11</v>
      </c>
      <c r="D891" s="10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83">
        <f t="shared" si="69"/>
        <v>0</v>
      </c>
    </row>
    <row r="892" spans="1:16" x14ac:dyDescent="0.25">
      <c r="A892" s="328"/>
      <c r="B892" s="330"/>
      <c r="C892" s="156">
        <v>14</v>
      </c>
      <c r="D892" s="10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83">
        <f t="shared" si="69"/>
        <v>0</v>
      </c>
    </row>
    <row r="893" spans="1:16" x14ac:dyDescent="0.25">
      <c r="A893" s="328"/>
      <c r="B893" s="330"/>
      <c r="C893" s="156">
        <v>15</v>
      </c>
      <c r="D893" s="101">
        <v>418513</v>
      </c>
      <c r="E893" s="101">
        <v>418513</v>
      </c>
      <c r="F893" s="101">
        <v>418513</v>
      </c>
      <c r="G893" s="101">
        <v>418513</v>
      </c>
      <c r="H893" s="101">
        <v>418513</v>
      </c>
      <c r="I893" s="101">
        <v>418513</v>
      </c>
      <c r="J893" s="101">
        <v>418513</v>
      </c>
      <c r="K893" s="101">
        <v>418513</v>
      </c>
      <c r="L893" s="101">
        <v>418513</v>
      </c>
      <c r="M893" s="101">
        <v>418513</v>
      </c>
      <c r="N893" s="101">
        <v>418513</v>
      </c>
      <c r="O893" s="101">
        <v>418513</v>
      </c>
      <c r="P893" s="83">
        <f t="shared" si="69"/>
        <v>5022156</v>
      </c>
    </row>
    <row r="894" spans="1:16" x14ac:dyDescent="0.25">
      <c r="A894" s="328"/>
      <c r="B894" s="330"/>
      <c r="C894" s="156">
        <v>16</v>
      </c>
      <c r="D894" s="10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83">
        <f t="shared" si="69"/>
        <v>0</v>
      </c>
    </row>
    <row r="895" spans="1:16" x14ac:dyDescent="0.25">
      <c r="A895" s="328"/>
      <c r="B895" s="330"/>
      <c r="C895" s="156">
        <v>17</v>
      </c>
      <c r="D895" s="10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83">
        <f t="shared" si="69"/>
        <v>0</v>
      </c>
    </row>
    <row r="896" spans="1:16" x14ac:dyDescent="0.25">
      <c r="A896" s="328"/>
      <c r="B896" s="330"/>
      <c r="C896" s="156">
        <v>25</v>
      </c>
      <c r="D896" s="10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83">
        <f t="shared" si="69"/>
        <v>0</v>
      </c>
    </row>
    <row r="897" spans="1:16" x14ac:dyDescent="0.25">
      <c r="A897" s="328"/>
      <c r="B897" s="330"/>
      <c r="C897" s="156">
        <v>26</v>
      </c>
      <c r="D897" s="10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83">
        <f t="shared" si="69"/>
        <v>0</v>
      </c>
    </row>
    <row r="898" spans="1:16" x14ac:dyDescent="0.25">
      <c r="A898" s="333"/>
      <c r="B898" s="334"/>
      <c r="C898" s="156">
        <v>27</v>
      </c>
      <c r="D898" s="10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83">
        <f t="shared" si="69"/>
        <v>0</v>
      </c>
    </row>
    <row r="899" spans="1:16" x14ac:dyDescent="0.25">
      <c r="A899" s="327">
        <v>435</v>
      </c>
      <c r="B899" s="329" t="s">
        <v>251</v>
      </c>
      <c r="C899" s="156">
        <v>11</v>
      </c>
      <c r="D899" s="10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83">
        <f t="shared" si="69"/>
        <v>0</v>
      </c>
    </row>
    <row r="900" spans="1:16" x14ac:dyDescent="0.25">
      <c r="A900" s="328"/>
      <c r="B900" s="330"/>
      <c r="C900" s="156">
        <v>14</v>
      </c>
      <c r="D900" s="10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83">
        <f t="shared" si="69"/>
        <v>0</v>
      </c>
    </row>
    <row r="901" spans="1:16" x14ac:dyDescent="0.25">
      <c r="A901" s="328"/>
      <c r="B901" s="330"/>
      <c r="C901" s="156">
        <v>15</v>
      </c>
      <c r="D901" s="10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83">
        <f t="shared" si="69"/>
        <v>0</v>
      </c>
    </row>
    <row r="902" spans="1:16" x14ac:dyDescent="0.25">
      <c r="A902" s="328"/>
      <c r="B902" s="330"/>
      <c r="C902" s="156">
        <v>16</v>
      </c>
      <c r="D902" s="10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83">
        <f t="shared" si="69"/>
        <v>0</v>
      </c>
    </row>
    <row r="903" spans="1:16" x14ac:dyDescent="0.25">
      <c r="A903" s="328"/>
      <c r="B903" s="330"/>
      <c r="C903" s="156">
        <v>17</v>
      </c>
      <c r="D903" s="10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83">
        <f t="shared" si="69"/>
        <v>0</v>
      </c>
    </row>
    <row r="904" spans="1:16" x14ac:dyDescent="0.25">
      <c r="A904" s="328"/>
      <c r="B904" s="330"/>
      <c r="C904" s="156">
        <v>25</v>
      </c>
      <c r="D904" s="10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83">
        <f t="shared" si="69"/>
        <v>0</v>
      </c>
    </row>
    <row r="905" spans="1:16" x14ac:dyDescent="0.25">
      <c r="A905" s="328"/>
      <c r="B905" s="330"/>
      <c r="C905" s="156">
        <v>26</v>
      </c>
      <c r="D905" s="10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83">
        <f t="shared" si="69"/>
        <v>0</v>
      </c>
    </row>
    <row r="906" spans="1:16" x14ac:dyDescent="0.25">
      <c r="A906" s="333"/>
      <c r="B906" s="334"/>
      <c r="C906" s="156">
        <v>27</v>
      </c>
      <c r="D906" s="10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83">
        <f t="shared" si="69"/>
        <v>0</v>
      </c>
    </row>
    <row r="907" spans="1:16" x14ac:dyDescent="0.25">
      <c r="A907" s="327">
        <v>436</v>
      </c>
      <c r="B907" s="329" t="s">
        <v>252</v>
      </c>
      <c r="C907" s="156">
        <v>11</v>
      </c>
      <c r="D907" s="10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83">
        <f t="shared" si="69"/>
        <v>0</v>
      </c>
    </row>
    <row r="908" spans="1:16" x14ac:dyDescent="0.25">
      <c r="A908" s="328"/>
      <c r="B908" s="330"/>
      <c r="C908" s="156">
        <v>14</v>
      </c>
      <c r="D908" s="10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83">
        <f t="shared" si="69"/>
        <v>0</v>
      </c>
    </row>
    <row r="909" spans="1:16" x14ac:dyDescent="0.25">
      <c r="A909" s="328"/>
      <c r="B909" s="330"/>
      <c r="C909" s="156">
        <v>15</v>
      </c>
      <c r="D909" s="10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83">
        <f t="shared" si="69"/>
        <v>0</v>
      </c>
    </row>
    <row r="910" spans="1:16" x14ac:dyDescent="0.25">
      <c r="A910" s="328"/>
      <c r="B910" s="330"/>
      <c r="C910" s="156">
        <v>16</v>
      </c>
      <c r="D910" s="10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83">
        <f t="shared" si="69"/>
        <v>0</v>
      </c>
    </row>
    <row r="911" spans="1:16" x14ac:dyDescent="0.25">
      <c r="A911" s="328"/>
      <c r="B911" s="330"/>
      <c r="C911" s="156">
        <v>17</v>
      </c>
      <c r="D911" s="10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83">
        <f t="shared" si="69"/>
        <v>0</v>
      </c>
    </row>
    <row r="912" spans="1:16" x14ac:dyDescent="0.25">
      <c r="A912" s="328"/>
      <c r="B912" s="330"/>
      <c r="C912" s="156">
        <v>25</v>
      </c>
      <c r="D912" s="10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83">
        <f t="shared" si="69"/>
        <v>0</v>
      </c>
    </row>
    <row r="913" spans="1:16" x14ac:dyDescent="0.25">
      <c r="A913" s="328"/>
      <c r="B913" s="330"/>
      <c r="C913" s="156">
        <v>26</v>
      </c>
      <c r="D913" s="10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83">
        <f t="shared" si="69"/>
        <v>0</v>
      </c>
    </row>
    <row r="914" spans="1:16" x14ac:dyDescent="0.25">
      <c r="A914" s="333"/>
      <c r="B914" s="334"/>
      <c r="C914" s="156">
        <v>27</v>
      </c>
      <c r="D914" s="10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83">
        <f t="shared" si="69"/>
        <v>0</v>
      </c>
    </row>
    <row r="915" spans="1:16" x14ac:dyDescent="0.25">
      <c r="A915" s="327">
        <v>437</v>
      </c>
      <c r="B915" s="329" t="s">
        <v>253</v>
      </c>
      <c r="C915" s="156">
        <v>11</v>
      </c>
      <c r="D915" s="10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83">
        <f t="shared" si="69"/>
        <v>0</v>
      </c>
    </row>
    <row r="916" spans="1:16" x14ac:dyDescent="0.25">
      <c r="A916" s="328"/>
      <c r="B916" s="330"/>
      <c r="C916" s="156">
        <v>14</v>
      </c>
      <c r="D916" s="10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83">
        <f t="shared" si="69"/>
        <v>0</v>
      </c>
    </row>
    <row r="917" spans="1:16" x14ac:dyDescent="0.25">
      <c r="A917" s="328"/>
      <c r="B917" s="330"/>
      <c r="C917" s="156">
        <v>15</v>
      </c>
      <c r="D917" s="10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83">
        <f t="shared" si="69"/>
        <v>0</v>
      </c>
    </row>
    <row r="918" spans="1:16" x14ac:dyDescent="0.25">
      <c r="A918" s="328"/>
      <c r="B918" s="330"/>
      <c r="C918" s="156">
        <v>16</v>
      </c>
      <c r="D918" s="10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83">
        <f t="shared" si="69"/>
        <v>0</v>
      </c>
    </row>
    <row r="919" spans="1:16" x14ac:dyDescent="0.25">
      <c r="A919" s="328"/>
      <c r="B919" s="330"/>
      <c r="C919" s="156">
        <v>17</v>
      </c>
      <c r="D919" s="10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83">
        <f t="shared" si="69"/>
        <v>0</v>
      </c>
    </row>
    <row r="920" spans="1:16" x14ac:dyDescent="0.25">
      <c r="A920" s="328"/>
      <c r="B920" s="330"/>
      <c r="C920" s="156">
        <v>25</v>
      </c>
      <c r="D920" s="10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83">
        <f t="shared" si="69"/>
        <v>0</v>
      </c>
    </row>
    <row r="921" spans="1:16" x14ac:dyDescent="0.25">
      <c r="A921" s="328"/>
      <c r="B921" s="330"/>
      <c r="C921" s="156">
        <v>26</v>
      </c>
      <c r="D921" s="10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83">
        <f t="shared" si="69"/>
        <v>0</v>
      </c>
    </row>
    <row r="922" spans="1:16" x14ac:dyDescent="0.25">
      <c r="A922" s="333"/>
      <c r="B922" s="334"/>
      <c r="C922" s="156">
        <v>27</v>
      </c>
      <c r="D922" s="10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83">
        <f t="shared" si="69"/>
        <v>0</v>
      </c>
    </row>
    <row r="923" spans="1:16" x14ac:dyDescent="0.25">
      <c r="A923" s="99">
        <v>438</v>
      </c>
      <c r="B923" s="100" t="s">
        <v>254</v>
      </c>
      <c r="C923" s="151"/>
      <c r="D923" s="151"/>
      <c r="E923" s="151"/>
      <c r="F923" s="151"/>
      <c r="G923" s="151"/>
      <c r="H923" s="151"/>
      <c r="I923" s="151"/>
      <c r="J923" s="151"/>
      <c r="K923" s="151"/>
      <c r="L923" s="151"/>
      <c r="M923" s="151"/>
      <c r="N923" s="151"/>
      <c r="O923" s="151"/>
      <c r="P923" s="102">
        <f>SUM(D923:O923)</f>
        <v>0</v>
      </c>
    </row>
    <row r="924" spans="1:16" x14ac:dyDescent="0.25">
      <c r="A924" s="327">
        <v>439</v>
      </c>
      <c r="B924" s="329" t="s">
        <v>255</v>
      </c>
      <c r="C924" s="156">
        <v>11</v>
      </c>
      <c r="D924" s="10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83">
        <f t="shared" si="69"/>
        <v>0</v>
      </c>
    </row>
    <row r="925" spans="1:16" x14ac:dyDescent="0.25">
      <c r="A925" s="328"/>
      <c r="B925" s="330"/>
      <c r="C925" s="156">
        <v>14</v>
      </c>
      <c r="D925" s="10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83">
        <f t="shared" si="69"/>
        <v>0</v>
      </c>
    </row>
    <row r="926" spans="1:16" x14ac:dyDescent="0.25">
      <c r="A926" s="328"/>
      <c r="B926" s="330"/>
      <c r="C926" s="156">
        <v>15</v>
      </c>
      <c r="D926" s="10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83">
        <f t="shared" si="69"/>
        <v>0</v>
      </c>
    </row>
    <row r="927" spans="1:16" x14ac:dyDescent="0.25">
      <c r="A927" s="328"/>
      <c r="B927" s="330"/>
      <c r="C927" s="156">
        <v>16</v>
      </c>
      <c r="D927" s="10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83">
        <f t="shared" si="69"/>
        <v>0</v>
      </c>
    </row>
    <row r="928" spans="1:16" x14ac:dyDescent="0.25">
      <c r="A928" s="328"/>
      <c r="B928" s="330"/>
      <c r="C928" s="156">
        <v>17</v>
      </c>
      <c r="D928" s="10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83">
        <f t="shared" si="69"/>
        <v>0</v>
      </c>
    </row>
    <row r="929" spans="1:16" x14ac:dyDescent="0.25">
      <c r="A929" s="328"/>
      <c r="B929" s="330"/>
      <c r="C929" s="156">
        <v>25</v>
      </c>
      <c r="D929" s="10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83">
        <f t="shared" si="69"/>
        <v>0</v>
      </c>
    </row>
    <row r="930" spans="1:16" x14ac:dyDescent="0.25">
      <c r="A930" s="328"/>
      <c r="B930" s="330"/>
      <c r="C930" s="156">
        <v>26</v>
      </c>
      <c r="D930" s="10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83">
        <f t="shared" si="69"/>
        <v>0</v>
      </c>
    </row>
    <row r="931" spans="1:16" x14ac:dyDescent="0.25">
      <c r="A931" s="333"/>
      <c r="B931" s="334"/>
      <c r="C931" s="156">
        <v>27</v>
      </c>
      <c r="D931" s="10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83">
        <f>SUM(D931:O931)</f>
        <v>0</v>
      </c>
    </row>
    <row r="932" spans="1:16" x14ac:dyDescent="0.25">
      <c r="A932" s="112">
        <v>4400</v>
      </c>
      <c r="B932" s="321" t="s">
        <v>256</v>
      </c>
      <c r="C932" s="322"/>
      <c r="D932" s="110">
        <f t="shared" ref="D932:P932" si="70">SUM(D933:D996)</f>
        <v>196934</v>
      </c>
      <c r="E932" s="110">
        <f t="shared" si="70"/>
        <v>196934</v>
      </c>
      <c r="F932" s="110">
        <f t="shared" si="70"/>
        <v>196934</v>
      </c>
      <c r="G932" s="110">
        <f t="shared" si="70"/>
        <v>196934</v>
      </c>
      <c r="H932" s="110">
        <f t="shared" si="70"/>
        <v>196934</v>
      </c>
      <c r="I932" s="110">
        <f t="shared" si="70"/>
        <v>196934</v>
      </c>
      <c r="J932" s="110">
        <f t="shared" si="70"/>
        <v>196934</v>
      </c>
      <c r="K932" s="110">
        <f t="shared" si="70"/>
        <v>196934</v>
      </c>
      <c r="L932" s="110">
        <f t="shared" si="70"/>
        <v>196934</v>
      </c>
      <c r="M932" s="110">
        <f t="shared" si="70"/>
        <v>196934</v>
      </c>
      <c r="N932" s="110">
        <f t="shared" si="70"/>
        <v>196934</v>
      </c>
      <c r="O932" s="110">
        <f t="shared" si="70"/>
        <v>196936</v>
      </c>
      <c r="P932" s="110">
        <f t="shared" si="70"/>
        <v>2363210</v>
      </c>
    </row>
    <row r="933" spans="1:16" x14ac:dyDescent="0.25">
      <c r="A933" s="327">
        <v>441</v>
      </c>
      <c r="B933" s="329" t="s">
        <v>257</v>
      </c>
      <c r="C933" s="156">
        <v>11</v>
      </c>
      <c r="D933" s="10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83">
        <f t="shared" ref="P933:P996" si="71">SUM(D933:O933)</f>
        <v>0</v>
      </c>
    </row>
    <row r="934" spans="1:16" x14ac:dyDescent="0.25">
      <c r="A934" s="328"/>
      <c r="B934" s="330"/>
      <c r="C934" s="156">
        <v>14</v>
      </c>
      <c r="D934" s="10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83">
        <f t="shared" si="71"/>
        <v>0</v>
      </c>
    </row>
    <row r="935" spans="1:16" x14ac:dyDescent="0.25">
      <c r="A935" s="328"/>
      <c r="B935" s="330"/>
      <c r="C935" s="156">
        <v>15</v>
      </c>
      <c r="D935" s="101">
        <v>5550</v>
      </c>
      <c r="E935" s="101">
        <v>5550</v>
      </c>
      <c r="F935" s="101">
        <v>5550</v>
      </c>
      <c r="G935" s="101">
        <v>5550</v>
      </c>
      <c r="H935" s="101">
        <v>5550</v>
      </c>
      <c r="I935" s="101">
        <v>5550</v>
      </c>
      <c r="J935" s="101">
        <v>5550</v>
      </c>
      <c r="K935" s="101">
        <v>5550</v>
      </c>
      <c r="L935" s="101">
        <v>5550</v>
      </c>
      <c r="M935" s="101">
        <v>5550</v>
      </c>
      <c r="N935" s="101">
        <v>5550</v>
      </c>
      <c r="O935" s="101">
        <v>5550</v>
      </c>
      <c r="P935" s="83">
        <f t="shared" si="71"/>
        <v>66600</v>
      </c>
    </row>
    <row r="936" spans="1:16" x14ac:dyDescent="0.25">
      <c r="A936" s="328"/>
      <c r="B936" s="330"/>
      <c r="C936" s="156">
        <v>16</v>
      </c>
      <c r="D936" s="10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83">
        <f t="shared" si="71"/>
        <v>0</v>
      </c>
    </row>
    <row r="937" spans="1:16" x14ac:dyDescent="0.25">
      <c r="A937" s="328"/>
      <c r="B937" s="330"/>
      <c r="C937" s="156">
        <v>17</v>
      </c>
      <c r="D937" s="10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83">
        <f t="shared" si="71"/>
        <v>0</v>
      </c>
    </row>
    <row r="938" spans="1:16" x14ac:dyDescent="0.25">
      <c r="A938" s="328"/>
      <c r="B938" s="330"/>
      <c r="C938" s="156">
        <v>25</v>
      </c>
      <c r="D938" s="101">
        <v>175500</v>
      </c>
      <c r="E938" s="101">
        <v>175500</v>
      </c>
      <c r="F938" s="101">
        <v>175500</v>
      </c>
      <c r="G938" s="101">
        <v>175500</v>
      </c>
      <c r="H938" s="101">
        <v>175500</v>
      </c>
      <c r="I938" s="101">
        <v>175500</v>
      </c>
      <c r="J938" s="101">
        <v>175500</v>
      </c>
      <c r="K938" s="101">
        <v>175500</v>
      </c>
      <c r="L938" s="101">
        <v>175500</v>
      </c>
      <c r="M938" s="101">
        <v>175500</v>
      </c>
      <c r="N938" s="101">
        <v>175500</v>
      </c>
      <c r="O938" s="101">
        <v>175500</v>
      </c>
      <c r="P938" s="83">
        <f t="shared" si="71"/>
        <v>2106000</v>
      </c>
    </row>
    <row r="939" spans="1:16" x14ac:dyDescent="0.25">
      <c r="A939" s="328"/>
      <c r="B939" s="330"/>
      <c r="C939" s="156">
        <v>26</v>
      </c>
      <c r="D939" s="10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83">
        <f t="shared" si="71"/>
        <v>0</v>
      </c>
    </row>
    <row r="940" spans="1:16" x14ac:dyDescent="0.25">
      <c r="A940" s="333"/>
      <c r="B940" s="334"/>
      <c r="C940" s="156">
        <v>27</v>
      </c>
      <c r="D940" s="10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83">
        <f t="shared" si="71"/>
        <v>0</v>
      </c>
    </row>
    <row r="941" spans="1:16" x14ac:dyDescent="0.25">
      <c r="A941" s="327">
        <v>442</v>
      </c>
      <c r="B941" s="329" t="s">
        <v>258</v>
      </c>
      <c r="C941" s="156">
        <v>11</v>
      </c>
      <c r="D941" s="10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83">
        <f t="shared" si="71"/>
        <v>0</v>
      </c>
    </row>
    <row r="942" spans="1:16" x14ac:dyDescent="0.25">
      <c r="A942" s="328"/>
      <c r="B942" s="330"/>
      <c r="C942" s="156">
        <v>14</v>
      </c>
      <c r="D942" s="10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83">
        <f t="shared" si="71"/>
        <v>0</v>
      </c>
    </row>
    <row r="943" spans="1:16" x14ac:dyDescent="0.25">
      <c r="A943" s="328"/>
      <c r="B943" s="330"/>
      <c r="C943" s="156">
        <v>15</v>
      </c>
      <c r="D943" s="10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83">
        <f t="shared" si="71"/>
        <v>0</v>
      </c>
    </row>
    <row r="944" spans="1:16" x14ac:dyDescent="0.25">
      <c r="A944" s="328"/>
      <c r="B944" s="330"/>
      <c r="C944" s="156">
        <v>16</v>
      </c>
      <c r="D944" s="10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83">
        <f t="shared" si="71"/>
        <v>0</v>
      </c>
    </row>
    <row r="945" spans="1:16" x14ac:dyDescent="0.25">
      <c r="A945" s="328"/>
      <c r="B945" s="330"/>
      <c r="C945" s="156">
        <v>17</v>
      </c>
      <c r="D945" s="10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83">
        <f t="shared" si="71"/>
        <v>0</v>
      </c>
    </row>
    <row r="946" spans="1:16" x14ac:dyDescent="0.25">
      <c r="A946" s="328"/>
      <c r="B946" s="330"/>
      <c r="C946" s="156">
        <v>25</v>
      </c>
      <c r="D946" s="10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83">
        <f t="shared" si="71"/>
        <v>0</v>
      </c>
    </row>
    <row r="947" spans="1:16" x14ac:dyDescent="0.25">
      <c r="A947" s="328"/>
      <c r="B947" s="330"/>
      <c r="C947" s="156">
        <v>26</v>
      </c>
      <c r="D947" s="10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83">
        <f t="shared" si="71"/>
        <v>0</v>
      </c>
    </row>
    <row r="948" spans="1:16" x14ac:dyDescent="0.25">
      <c r="A948" s="333"/>
      <c r="B948" s="334"/>
      <c r="C948" s="156">
        <v>27</v>
      </c>
      <c r="D948" s="10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83">
        <f t="shared" si="71"/>
        <v>0</v>
      </c>
    </row>
    <row r="949" spans="1:16" x14ac:dyDescent="0.25">
      <c r="A949" s="327">
        <v>443</v>
      </c>
      <c r="B949" s="329" t="s">
        <v>259</v>
      </c>
      <c r="C949" s="156">
        <v>11</v>
      </c>
      <c r="D949" s="10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83">
        <f t="shared" si="71"/>
        <v>0</v>
      </c>
    </row>
    <row r="950" spans="1:16" x14ac:dyDescent="0.25">
      <c r="A950" s="328"/>
      <c r="B950" s="330"/>
      <c r="C950" s="156">
        <v>14</v>
      </c>
      <c r="D950" s="10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83">
        <f t="shared" si="71"/>
        <v>0</v>
      </c>
    </row>
    <row r="951" spans="1:16" x14ac:dyDescent="0.25">
      <c r="A951" s="328"/>
      <c r="B951" s="330"/>
      <c r="C951" s="156">
        <v>15</v>
      </c>
      <c r="D951" s="10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83">
        <f t="shared" si="71"/>
        <v>0</v>
      </c>
    </row>
    <row r="952" spans="1:16" x14ac:dyDescent="0.25">
      <c r="A952" s="328"/>
      <c r="B952" s="330"/>
      <c r="C952" s="156">
        <v>16</v>
      </c>
      <c r="D952" s="10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83">
        <f t="shared" si="71"/>
        <v>0</v>
      </c>
    </row>
    <row r="953" spans="1:16" x14ac:dyDescent="0.25">
      <c r="A953" s="328"/>
      <c r="B953" s="330"/>
      <c r="C953" s="156">
        <v>17</v>
      </c>
      <c r="D953" s="10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83">
        <f t="shared" si="71"/>
        <v>0</v>
      </c>
    </row>
    <row r="954" spans="1:16" x14ac:dyDescent="0.25">
      <c r="A954" s="328"/>
      <c r="B954" s="330"/>
      <c r="C954" s="156">
        <v>25</v>
      </c>
      <c r="D954" s="10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83">
        <f t="shared" si="71"/>
        <v>0</v>
      </c>
    </row>
    <row r="955" spans="1:16" x14ac:dyDescent="0.25">
      <c r="A955" s="328"/>
      <c r="B955" s="330"/>
      <c r="C955" s="156">
        <v>26</v>
      </c>
      <c r="D955" s="10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83">
        <f t="shared" si="71"/>
        <v>0</v>
      </c>
    </row>
    <row r="956" spans="1:16" x14ac:dyDescent="0.25">
      <c r="A956" s="333"/>
      <c r="B956" s="334"/>
      <c r="C956" s="156">
        <v>27</v>
      </c>
      <c r="D956" s="10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83">
        <f t="shared" si="71"/>
        <v>0</v>
      </c>
    </row>
    <row r="957" spans="1:16" x14ac:dyDescent="0.25">
      <c r="A957" s="327">
        <v>444</v>
      </c>
      <c r="B957" s="329" t="s">
        <v>260</v>
      </c>
      <c r="C957" s="156">
        <v>11</v>
      </c>
      <c r="D957" s="10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83">
        <f t="shared" si="71"/>
        <v>0</v>
      </c>
    </row>
    <row r="958" spans="1:16" x14ac:dyDescent="0.25">
      <c r="A958" s="328"/>
      <c r="B958" s="330"/>
      <c r="C958" s="156">
        <v>14</v>
      </c>
      <c r="D958" s="10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83">
        <f t="shared" si="71"/>
        <v>0</v>
      </c>
    </row>
    <row r="959" spans="1:16" x14ac:dyDescent="0.25">
      <c r="A959" s="328"/>
      <c r="B959" s="330"/>
      <c r="C959" s="156">
        <v>15</v>
      </c>
      <c r="D959" s="101">
        <v>4700</v>
      </c>
      <c r="E959" s="101">
        <v>4700</v>
      </c>
      <c r="F959" s="101">
        <v>4700</v>
      </c>
      <c r="G959" s="101">
        <v>4700</v>
      </c>
      <c r="H959" s="101">
        <v>4700</v>
      </c>
      <c r="I959" s="101">
        <v>4700</v>
      </c>
      <c r="J959" s="101">
        <v>4700</v>
      </c>
      <c r="K959" s="101">
        <v>4700</v>
      </c>
      <c r="L959" s="101">
        <v>4700</v>
      </c>
      <c r="M959" s="101">
        <v>4700</v>
      </c>
      <c r="N959" s="101">
        <v>4700</v>
      </c>
      <c r="O959" s="101">
        <v>4700</v>
      </c>
      <c r="P959" s="83">
        <f t="shared" si="71"/>
        <v>56400</v>
      </c>
    </row>
    <row r="960" spans="1:16" x14ac:dyDescent="0.25">
      <c r="A960" s="328"/>
      <c r="B960" s="330"/>
      <c r="C960" s="156">
        <v>16</v>
      </c>
      <c r="D960" s="10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83">
        <f t="shared" si="71"/>
        <v>0</v>
      </c>
    </row>
    <row r="961" spans="1:16" x14ac:dyDescent="0.25">
      <c r="A961" s="328"/>
      <c r="B961" s="330"/>
      <c r="C961" s="156">
        <v>17</v>
      </c>
      <c r="D961" s="10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83">
        <f t="shared" si="71"/>
        <v>0</v>
      </c>
    </row>
    <row r="962" spans="1:16" x14ac:dyDescent="0.25">
      <c r="A962" s="328"/>
      <c r="B962" s="330"/>
      <c r="C962" s="156">
        <v>25</v>
      </c>
      <c r="D962" s="10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83">
        <f t="shared" si="71"/>
        <v>0</v>
      </c>
    </row>
    <row r="963" spans="1:16" x14ac:dyDescent="0.25">
      <c r="A963" s="328"/>
      <c r="B963" s="330"/>
      <c r="C963" s="156">
        <v>26</v>
      </c>
      <c r="D963" s="10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83">
        <f t="shared" si="71"/>
        <v>0</v>
      </c>
    </row>
    <row r="964" spans="1:16" x14ac:dyDescent="0.25">
      <c r="A964" s="333"/>
      <c r="B964" s="334"/>
      <c r="C964" s="156">
        <v>27</v>
      </c>
      <c r="D964" s="10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83">
        <f t="shared" si="71"/>
        <v>0</v>
      </c>
    </row>
    <row r="965" spans="1:16" x14ac:dyDescent="0.25">
      <c r="A965" s="327">
        <v>445</v>
      </c>
      <c r="B965" s="329" t="s">
        <v>261</v>
      </c>
      <c r="C965" s="156">
        <v>11</v>
      </c>
      <c r="D965" s="10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83">
        <f t="shared" si="71"/>
        <v>0</v>
      </c>
    </row>
    <row r="966" spans="1:16" x14ac:dyDescent="0.25">
      <c r="A966" s="328"/>
      <c r="B966" s="330"/>
      <c r="C966" s="156">
        <v>14</v>
      </c>
      <c r="D966" s="10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83">
        <f t="shared" si="71"/>
        <v>0</v>
      </c>
    </row>
    <row r="967" spans="1:16" x14ac:dyDescent="0.25">
      <c r="A967" s="328"/>
      <c r="B967" s="330"/>
      <c r="C967" s="156">
        <v>15</v>
      </c>
      <c r="D967" s="10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83">
        <f t="shared" si="71"/>
        <v>0</v>
      </c>
    </row>
    <row r="968" spans="1:16" x14ac:dyDescent="0.25">
      <c r="A968" s="328"/>
      <c r="B968" s="330"/>
      <c r="C968" s="156">
        <v>16</v>
      </c>
      <c r="D968" s="101">
        <v>11184</v>
      </c>
      <c r="E968" s="101">
        <v>11184</v>
      </c>
      <c r="F968" s="101">
        <v>11184</v>
      </c>
      <c r="G968" s="101">
        <v>11184</v>
      </c>
      <c r="H968" s="101">
        <v>11184</v>
      </c>
      <c r="I968" s="101">
        <v>11184</v>
      </c>
      <c r="J968" s="101">
        <v>11184</v>
      </c>
      <c r="K968" s="101">
        <v>11184</v>
      </c>
      <c r="L968" s="101">
        <v>11184</v>
      </c>
      <c r="M968" s="101">
        <v>11184</v>
      </c>
      <c r="N968" s="101">
        <v>11184</v>
      </c>
      <c r="O968" s="101">
        <v>11186</v>
      </c>
      <c r="P968" s="83">
        <f t="shared" si="71"/>
        <v>134210</v>
      </c>
    </row>
    <row r="969" spans="1:16" x14ac:dyDescent="0.25">
      <c r="A969" s="328"/>
      <c r="B969" s="330"/>
      <c r="C969" s="156">
        <v>17</v>
      </c>
      <c r="D969" s="10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83">
        <f t="shared" si="71"/>
        <v>0</v>
      </c>
    </row>
    <row r="970" spans="1:16" x14ac:dyDescent="0.25">
      <c r="A970" s="328"/>
      <c r="B970" s="330"/>
      <c r="C970" s="156">
        <v>25</v>
      </c>
      <c r="D970" s="10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83">
        <f t="shared" si="71"/>
        <v>0</v>
      </c>
    </row>
    <row r="971" spans="1:16" x14ac:dyDescent="0.25">
      <c r="A971" s="328"/>
      <c r="B971" s="330"/>
      <c r="C971" s="156">
        <v>26</v>
      </c>
      <c r="D971" s="101">
        <v>0</v>
      </c>
      <c r="E971" s="101">
        <v>0</v>
      </c>
      <c r="F971" s="101">
        <v>0</v>
      </c>
      <c r="G971" s="101">
        <v>0</v>
      </c>
      <c r="H971" s="101">
        <v>0</v>
      </c>
      <c r="I971" s="101">
        <v>0</v>
      </c>
      <c r="J971" s="101">
        <v>0</v>
      </c>
      <c r="K971" s="101">
        <v>0</v>
      </c>
      <c r="L971" s="101">
        <v>0</v>
      </c>
      <c r="M971" s="101">
        <v>0</v>
      </c>
      <c r="N971" s="101">
        <v>0</v>
      </c>
      <c r="O971" s="101">
        <v>0</v>
      </c>
      <c r="P971" s="83">
        <f t="shared" si="71"/>
        <v>0</v>
      </c>
    </row>
    <row r="972" spans="1:16" x14ac:dyDescent="0.25">
      <c r="A972" s="333"/>
      <c r="B972" s="334"/>
      <c r="C972" s="156">
        <v>27</v>
      </c>
      <c r="D972" s="10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83">
        <f t="shared" si="71"/>
        <v>0</v>
      </c>
    </row>
    <row r="973" spans="1:16" x14ac:dyDescent="0.25">
      <c r="A973" s="327">
        <v>446</v>
      </c>
      <c r="B973" s="329" t="s">
        <v>262</v>
      </c>
      <c r="C973" s="156">
        <v>11</v>
      </c>
      <c r="D973" s="10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83">
        <f t="shared" si="71"/>
        <v>0</v>
      </c>
    </row>
    <row r="974" spans="1:16" x14ac:dyDescent="0.25">
      <c r="A974" s="328"/>
      <c r="B974" s="330"/>
      <c r="C974" s="156">
        <v>14</v>
      </c>
      <c r="D974" s="10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83">
        <f t="shared" si="71"/>
        <v>0</v>
      </c>
    </row>
    <row r="975" spans="1:16" x14ac:dyDescent="0.25">
      <c r="A975" s="328"/>
      <c r="B975" s="330"/>
      <c r="C975" s="156">
        <v>15</v>
      </c>
      <c r="D975" s="10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83">
        <f t="shared" si="71"/>
        <v>0</v>
      </c>
    </row>
    <row r="976" spans="1:16" x14ac:dyDescent="0.25">
      <c r="A976" s="328"/>
      <c r="B976" s="330"/>
      <c r="C976" s="156">
        <v>16</v>
      </c>
      <c r="D976" s="10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83">
        <f t="shared" si="71"/>
        <v>0</v>
      </c>
    </row>
    <row r="977" spans="1:16" x14ac:dyDescent="0.25">
      <c r="A977" s="328"/>
      <c r="B977" s="330"/>
      <c r="C977" s="156">
        <v>17</v>
      </c>
      <c r="D977" s="10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83">
        <f t="shared" si="71"/>
        <v>0</v>
      </c>
    </row>
    <row r="978" spans="1:16" x14ac:dyDescent="0.25">
      <c r="A978" s="328"/>
      <c r="B978" s="330"/>
      <c r="C978" s="156">
        <v>25</v>
      </c>
      <c r="D978" s="10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83">
        <f t="shared" si="71"/>
        <v>0</v>
      </c>
    </row>
    <row r="979" spans="1:16" x14ac:dyDescent="0.25">
      <c r="A979" s="328"/>
      <c r="B979" s="330"/>
      <c r="C979" s="156">
        <v>26</v>
      </c>
      <c r="D979" s="10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83">
        <f t="shared" si="71"/>
        <v>0</v>
      </c>
    </row>
    <row r="980" spans="1:16" x14ac:dyDescent="0.25">
      <c r="A980" s="333"/>
      <c r="B980" s="334"/>
      <c r="C980" s="156">
        <v>27</v>
      </c>
      <c r="D980" s="10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83">
        <f t="shared" si="71"/>
        <v>0</v>
      </c>
    </row>
    <row r="981" spans="1:16" x14ac:dyDescent="0.25">
      <c r="A981" s="327">
        <v>447</v>
      </c>
      <c r="B981" s="329" t="s">
        <v>263</v>
      </c>
      <c r="C981" s="156">
        <v>11</v>
      </c>
      <c r="D981" s="10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83">
        <f t="shared" si="71"/>
        <v>0</v>
      </c>
    </row>
    <row r="982" spans="1:16" x14ac:dyDescent="0.25">
      <c r="A982" s="328"/>
      <c r="B982" s="330"/>
      <c r="C982" s="156">
        <v>14</v>
      </c>
      <c r="D982" s="10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83">
        <f t="shared" si="71"/>
        <v>0</v>
      </c>
    </row>
    <row r="983" spans="1:16" x14ac:dyDescent="0.25">
      <c r="A983" s="328"/>
      <c r="B983" s="330"/>
      <c r="C983" s="156">
        <v>15</v>
      </c>
      <c r="D983" s="10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83">
        <f t="shared" si="71"/>
        <v>0</v>
      </c>
    </row>
    <row r="984" spans="1:16" x14ac:dyDescent="0.25">
      <c r="A984" s="328"/>
      <c r="B984" s="330"/>
      <c r="C984" s="156">
        <v>16</v>
      </c>
      <c r="D984" s="10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83">
        <f t="shared" si="71"/>
        <v>0</v>
      </c>
    </row>
    <row r="985" spans="1:16" x14ac:dyDescent="0.25">
      <c r="A985" s="328"/>
      <c r="B985" s="330"/>
      <c r="C985" s="156">
        <v>17</v>
      </c>
      <c r="D985" s="10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83">
        <f t="shared" si="71"/>
        <v>0</v>
      </c>
    </row>
    <row r="986" spans="1:16" x14ac:dyDescent="0.25">
      <c r="A986" s="328"/>
      <c r="B986" s="330"/>
      <c r="C986" s="156">
        <v>25</v>
      </c>
      <c r="D986" s="10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83">
        <f t="shared" si="71"/>
        <v>0</v>
      </c>
    </row>
    <row r="987" spans="1:16" x14ac:dyDescent="0.25">
      <c r="A987" s="328"/>
      <c r="B987" s="330"/>
      <c r="C987" s="156">
        <v>26</v>
      </c>
      <c r="D987" s="10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83">
        <f t="shared" si="71"/>
        <v>0</v>
      </c>
    </row>
    <row r="988" spans="1:16" x14ac:dyDescent="0.25">
      <c r="A988" s="333"/>
      <c r="B988" s="334"/>
      <c r="C988" s="156">
        <v>27</v>
      </c>
      <c r="D988" s="10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83">
        <f t="shared" si="71"/>
        <v>0</v>
      </c>
    </row>
    <row r="989" spans="1:16" x14ac:dyDescent="0.25">
      <c r="A989" s="327">
        <v>448</v>
      </c>
      <c r="B989" s="329" t="s">
        <v>264</v>
      </c>
      <c r="C989" s="156">
        <v>11</v>
      </c>
      <c r="D989" s="10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83">
        <f t="shared" si="71"/>
        <v>0</v>
      </c>
    </row>
    <row r="990" spans="1:16" x14ac:dyDescent="0.25">
      <c r="A990" s="328"/>
      <c r="B990" s="330"/>
      <c r="C990" s="156">
        <v>14</v>
      </c>
      <c r="D990" s="10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83">
        <f t="shared" si="71"/>
        <v>0</v>
      </c>
    </row>
    <row r="991" spans="1:16" x14ac:dyDescent="0.25">
      <c r="A991" s="328"/>
      <c r="B991" s="330"/>
      <c r="C991" s="156">
        <v>15</v>
      </c>
      <c r="D991" s="10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83">
        <f t="shared" si="71"/>
        <v>0</v>
      </c>
    </row>
    <row r="992" spans="1:16" x14ac:dyDescent="0.25">
      <c r="A992" s="328"/>
      <c r="B992" s="330"/>
      <c r="C992" s="156">
        <v>16</v>
      </c>
      <c r="D992" s="10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83">
        <f t="shared" si="71"/>
        <v>0</v>
      </c>
    </row>
    <row r="993" spans="1:16" x14ac:dyDescent="0.25">
      <c r="A993" s="328"/>
      <c r="B993" s="330"/>
      <c r="C993" s="156">
        <v>17</v>
      </c>
      <c r="D993" s="10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83">
        <f t="shared" si="71"/>
        <v>0</v>
      </c>
    </row>
    <row r="994" spans="1:16" x14ac:dyDescent="0.25">
      <c r="A994" s="328"/>
      <c r="B994" s="330"/>
      <c r="C994" s="156">
        <v>25</v>
      </c>
      <c r="D994" s="10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83">
        <f t="shared" si="71"/>
        <v>0</v>
      </c>
    </row>
    <row r="995" spans="1:16" x14ac:dyDescent="0.25">
      <c r="A995" s="328"/>
      <c r="B995" s="330"/>
      <c r="C995" s="156">
        <v>26</v>
      </c>
      <c r="D995" s="10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83">
        <f t="shared" si="71"/>
        <v>0</v>
      </c>
    </row>
    <row r="996" spans="1:16" x14ac:dyDescent="0.25">
      <c r="A996" s="333"/>
      <c r="B996" s="334"/>
      <c r="C996" s="156">
        <v>27</v>
      </c>
      <c r="D996" s="10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83">
        <f t="shared" si="71"/>
        <v>0</v>
      </c>
    </row>
    <row r="997" spans="1:16" x14ac:dyDescent="0.25">
      <c r="A997" s="112">
        <v>4500</v>
      </c>
      <c r="B997" s="321" t="s">
        <v>265</v>
      </c>
      <c r="C997" s="322"/>
      <c r="D997" s="110">
        <f t="shared" ref="D997:P997" si="72">SUM(D998:D1012)</f>
        <v>0</v>
      </c>
      <c r="E997" s="110">
        <f t="shared" si="72"/>
        <v>0</v>
      </c>
      <c r="F997" s="110">
        <f t="shared" si="72"/>
        <v>0</v>
      </c>
      <c r="G997" s="110">
        <f t="shared" si="72"/>
        <v>0</v>
      </c>
      <c r="H997" s="110">
        <f t="shared" si="72"/>
        <v>0</v>
      </c>
      <c r="I997" s="110">
        <f t="shared" si="72"/>
        <v>0</v>
      </c>
      <c r="J997" s="110">
        <f t="shared" si="72"/>
        <v>0</v>
      </c>
      <c r="K997" s="110">
        <f t="shared" si="72"/>
        <v>0</v>
      </c>
      <c r="L997" s="110">
        <f t="shared" si="72"/>
        <v>0</v>
      </c>
      <c r="M997" s="110">
        <f t="shared" si="72"/>
        <v>0</v>
      </c>
      <c r="N997" s="110">
        <f t="shared" si="72"/>
        <v>0</v>
      </c>
      <c r="O997" s="110">
        <f t="shared" si="72"/>
        <v>0</v>
      </c>
      <c r="P997" s="110">
        <f t="shared" si="72"/>
        <v>0</v>
      </c>
    </row>
    <row r="998" spans="1:16" x14ac:dyDescent="0.25">
      <c r="A998" s="327">
        <v>451</v>
      </c>
      <c r="B998" s="329" t="s">
        <v>266</v>
      </c>
      <c r="C998" s="156">
        <v>11</v>
      </c>
      <c r="D998" s="10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83">
        <f>SUM(D998:O998)</f>
        <v>0</v>
      </c>
    </row>
    <row r="999" spans="1:16" x14ac:dyDescent="0.25">
      <c r="A999" s="328"/>
      <c r="B999" s="330"/>
      <c r="C999" s="156">
        <v>14</v>
      </c>
      <c r="D999" s="10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83">
        <f t="shared" ref="P999:P1012" si="73">SUM(D999:O999)</f>
        <v>0</v>
      </c>
    </row>
    <row r="1000" spans="1:16" x14ac:dyDescent="0.25">
      <c r="A1000" s="328"/>
      <c r="B1000" s="330"/>
      <c r="C1000" s="156">
        <v>15</v>
      </c>
      <c r="D1000" s="10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83">
        <f t="shared" si="73"/>
        <v>0</v>
      </c>
    </row>
    <row r="1001" spans="1:16" x14ac:dyDescent="0.25">
      <c r="A1001" s="328"/>
      <c r="B1001" s="330"/>
      <c r="C1001" s="156">
        <v>16</v>
      </c>
      <c r="D1001" s="10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83">
        <f t="shared" si="73"/>
        <v>0</v>
      </c>
    </row>
    <row r="1002" spans="1:16" x14ac:dyDescent="0.25">
      <c r="A1002" s="328"/>
      <c r="B1002" s="330"/>
      <c r="C1002" s="156">
        <v>17</v>
      </c>
      <c r="D1002" s="10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83">
        <f t="shared" si="73"/>
        <v>0</v>
      </c>
    </row>
    <row r="1003" spans="1:16" x14ac:dyDescent="0.25">
      <c r="A1003" s="327">
        <v>452</v>
      </c>
      <c r="B1003" s="329" t="s">
        <v>267</v>
      </c>
      <c r="C1003" s="156">
        <v>11</v>
      </c>
      <c r="D1003" s="10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  <c r="P1003" s="83">
        <f t="shared" si="73"/>
        <v>0</v>
      </c>
    </row>
    <row r="1004" spans="1:16" x14ac:dyDescent="0.25">
      <c r="A1004" s="328"/>
      <c r="B1004" s="330"/>
      <c r="C1004" s="156">
        <v>14</v>
      </c>
      <c r="D1004" s="10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  <c r="P1004" s="83">
        <f t="shared" si="73"/>
        <v>0</v>
      </c>
    </row>
    <row r="1005" spans="1:16" x14ac:dyDescent="0.25">
      <c r="A1005" s="328"/>
      <c r="B1005" s="330"/>
      <c r="C1005" s="156">
        <v>15</v>
      </c>
      <c r="D1005" s="101"/>
      <c r="E1005" s="31"/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  <c r="P1005" s="83">
        <f t="shared" si="73"/>
        <v>0</v>
      </c>
    </row>
    <row r="1006" spans="1:16" x14ac:dyDescent="0.25">
      <c r="A1006" s="328"/>
      <c r="B1006" s="330"/>
      <c r="C1006" s="156">
        <v>16</v>
      </c>
      <c r="D1006" s="101"/>
      <c r="E1006" s="31"/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  <c r="P1006" s="83">
        <f t="shared" si="73"/>
        <v>0</v>
      </c>
    </row>
    <row r="1007" spans="1:16" x14ac:dyDescent="0.25">
      <c r="A1007" s="328"/>
      <c r="B1007" s="330"/>
      <c r="C1007" s="156">
        <v>17</v>
      </c>
      <c r="D1007" s="10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83">
        <f t="shared" si="73"/>
        <v>0</v>
      </c>
    </row>
    <row r="1008" spans="1:16" x14ac:dyDescent="0.25">
      <c r="A1008" s="327">
        <v>459</v>
      </c>
      <c r="B1008" s="329" t="s">
        <v>268</v>
      </c>
      <c r="C1008" s="156">
        <v>11</v>
      </c>
      <c r="D1008" s="10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  <c r="P1008" s="83">
        <f t="shared" si="73"/>
        <v>0</v>
      </c>
    </row>
    <row r="1009" spans="1:16" x14ac:dyDescent="0.25">
      <c r="A1009" s="328"/>
      <c r="B1009" s="330"/>
      <c r="C1009" s="156">
        <v>14</v>
      </c>
      <c r="D1009" s="10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  <c r="P1009" s="83">
        <f t="shared" si="73"/>
        <v>0</v>
      </c>
    </row>
    <row r="1010" spans="1:16" x14ac:dyDescent="0.25">
      <c r="A1010" s="328"/>
      <c r="B1010" s="330"/>
      <c r="C1010" s="156">
        <v>15</v>
      </c>
      <c r="D1010" s="101"/>
      <c r="E1010" s="31"/>
      <c r="F1010" s="31"/>
      <c r="G1010" s="31"/>
      <c r="H1010" s="31"/>
      <c r="I1010" s="31"/>
      <c r="J1010" s="31"/>
      <c r="K1010" s="31"/>
      <c r="L1010" s="31"/>
      <c r="M1010" s="31"/>
      <c r="N1010" s="31"/>
      <c r="O1010" s="31"/>
      <c r="P1010" s="83">
        <f t="shared" si="73"/>
        <v>0</v>
      </c>
    </row>
    <row r="1011" spans="1:16" x14ac:dyDescent="0.25">
      <c r="A1011" s="328"/>
      <c r="B1011" s="330"/>
      <c r="C1011" s="156">
        <v>16</v>
      </c>
      <c r="D1011" s="101"/>
      <c r="E1011" s="31"/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  <c r="P1011" s="83">
        <f t="shared" si="73"/>
        <v>0</v>
      </c>
    </row>
    <row r="1012" spans="1:16" x14ac:dyDescent="0.25">
      <c r="A1012" s="328"/>
      <c r="B1012" s="330"/>
      <c r="C1012" s="156">
        <v>17</v>
      </c>
      <c r="D1012" s="101"/>
      <c r="E1012" s="31"/>
      <c r="F1012" s="31"/>
      <c r="G1012" s="31"/>
      <c r="H1012" s="31"/>
      <c r="I1012" s="31"/>
      <c r="J1012" s="31"/>
      <c r="K1012" s="31"/>
      <c r="L1012" s="31"/>
      <c r="M1012" s="31"/>
      <c r="N1012" s="31"/>
      <c r="O1012" s="31"/>
      <c r="P1012" s="83">
        <f t="shared" si="73"/>
        <v>0</v>
      </c>
    </row>
    <row r="1013" spans="1:16" x14ac:dyDescent="0.25">
      <c r="A1013" s="112">
        <v>4600</v>
      </c>
      <c r="B1013" s="321" t="s">
        <v>269</v>
      </c>
      <c r="C1013" s="322"/>
      <c r="D1013" s="110">
        <f t="shared" ref="D1013:P1013" si="74">SUM(D1014:D1032)</f>
        <v>0</v>
      </c>
      <c r="E1013" s="110">
        <f t="shared" si="74"/>
        <v>0</v>
      </c>
      <c r="F1013" s="110">
        <f t="shared" si="74"/>
        <v>0</v>
      </c>
      <c r="G1013" s="110">
        <f t="shared" si="74"/>
        <v>0</v>
      </c>
      <c r="H1013" s="110">
        <f t="shared" si="74"/>
        <v>0</v>
      </c>
      <c r="I1013" s="110">
        <f t="shared" si="74"/>
        <v>0</v>
      </c>
      <c r="J1013" s="110">
        <f t="shared" si="74"/>
        <v>0</v>
      </c>
      <c r="K1013" s="110">
        <f t="shared" si="74"/>
        <v>0</v>
      </c>
      <c r="L1013" s="110">
        <f t="shared" si="74"/>
        <v>0</v>
      </c>
      <c r="M1013" s="110">
        <f t="shared" si="74"/>
        <v>0</v>
      </c>
      <c r="N1013" s="110">
        <f t="shared" si="74"/>
        <v>0</v>
      </c>
      <c r="O1013" s="110">
        <f t="shared" si="74"/>
        <v>0</v>
      </c>
      <c r="P1013" s="110">
        <f t="shared" si="74"/>
        <v>0</v>
      </c>
    </row>
    <row r="1014" spans="1:16" x14ac:dyDescent="0.25">
      <c r="A1014" s="327">
        <v>461</v>
      </c>
      <c r="B1014" s="329" t="s">
        <v>270</v>
      </c>
      <c r="C1014" s="156">
        <v>11</v>
      </c>
      <c r="D1014" s="101"/>
      <c r="E1014" s="31"/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  <c r="P1014" s="83">
        <f t="shared" ref="P1014:P1032" si="75">SUM(D1014:O1014)</f>
        <v>0</v>
      </c>
    </row>
    <row r="1015" spans="1:16" x14ac:dyDescent="0.25">
      <c r="A1015" s="328"/>
      <c r="B1015" s="330"/>
      <c r="C1015" s="156">
        <v>14</v>
      </c>
      <c r="D1015" s="101"/>
      <c r="E1015" s="31"/>
      <c r="F1015" s="31"/>
      <c r="G1015" s="31"/>
      <c r="H1015" s="31"/>
      <c r="I1015" s="31"/>
      <c r="J1015" s="31"/>
      <c r="K1015" s="31"/>
      <c r="L1015" s="31"/>
      <c r="M1015" s="31"/>
      <c r="N1015" s="31"/>
      <c r="O1015" s="31"/>
      <c r="P1015" s="83">
        <f t="shared" si="75"/>
        <v>0</v>
      </c>
    </row>
    <row r="1016" spans="1:16" x14ac:dyDescent="0.25">
      <c r="A1016" s="328"/>
      <c r="B1016" s="330"/>
      <c r="C1016" s="156">
        <v>15</v>
      </c>
      <c r="D1016" s="101"/>
      <c r="E1016" s="31"/>
      <c r="F1016" s="31"/>
      <c r="G1016" s="31"/>
      <c r="H1016" s="31"/>
      <c r="I1016" s="31"/>
      <c r="J1016" s="31"/>
      <c r="K1016" s="31"/>
      <c r="L1016" s="31"/>
      <c r="M1016" s="31"/>
      <c r="N1016" s="31"/>
      <c r="O1016" s="31"/>
      <c r="P1016" s="83">
        <f t="shared" si="75"/>
        <v>0</v>
      </c>
    </row>
    <row r="1017" spans="1:16" x14ac:dyDescent="0.25">
      <c r="A1017" s="328"/>
      <c r="B1017" s="330"/>
      <c r="C1017" s="156">
        <v>16</v>
      </c>
      <c r="D1017" s="101"/>
      <c r="E1017" s="31"/>
      <c r="F1017" s="31"/>
      <c r="G1017" s="31"/>
      <c r="H1017" s="31"/>
      <c r="I1017" s="31"/>
      <c r="J1017" s="31"/>
      <c r="K1017" s="31"/>
      <c r="L1017" s="31"/>
      <c r="M1017" s="31"/>
      <c r="N1017" s="31"/>
      <c r="O1017" s="31"/>
      <c r="P1017" s="83">
        <f t="shared" si="75"/>
        <v>0</v>
      </c>
    </row>
    <row r="1018" spans="1:16" x14ac:dyDescent="0.25">
      <c r="A1018" s="328"/>
      <c r="B1018" s="330"/>
      <c r="C1018" s="156">
        <v>17</v>
      </c>
      <c r="D1018" s="101"/>
      <c r="E1018" s="31"/>
      <c r="F1018" s="31"/>
      <c r="G1018" s="31"/>
      <c r="H1018" s="31"/>
      <c r="I1018" s="31"/>
      <c r="J1018" s="31"/>
      <c r="K1018" s="31"/>
      <c r="L1018" s="31"/>
      <c r="M1018" s="31"/>
      <c r="N1018" s="31"/>
      <c r="O1018" s="31"/>
      <c r="P1018" s="83">
        <f t="shared" si="75"/>
        <v>0</v>
      </c>
    </row>
    <row r="1019" spans="1:16" x14ac:dyDescent="0.25">
      <c r="A1019" s="99">
        <v>462</v>
      </c>
      <c r="B1019" s="100" t="s">
        <v>271</v>
      </c>
      <c r="C1019" s="151"/>
      <c r="D1019" s="151"/>
      <c r="E1019" s="151"/>
      <c r="F1019" s="151"/>
      <c r="G1019" s="151"/>
      <c r="H1019" s="151"/>
      <c r="I1019" s="151"/>
      <c r="J1019" s="151"/>
      <c r="K1019" s="151"/>
      <c r="L1019" s="151"/>
      <c r="M1019" s="151"/>
      <c r="N1019" s="151"/>
      <c r="O1019" s="151"/>
      <c r="P1019" s="102">
        <f t="shared" si="75"/>
        <v>0</v>
      </c>
    </row>
    <row r="1020" spans="1:16" x14ac:dyDescent="0.25">
      <c r="A1020" s="99">
        <v>463</v>
      </c>
      <c r="B1020" s="100" t="s">
        <v>272</v>
      </c>
      <c r="C1020" s="151"/>
      <c r="D1020" s="151"/>
      <c r="E1020" s="151"/>
      <c r="F1020" s="151"/>
      <c r="G1020" s="151"/>
      <c r="H1020" s="151"/>
      <c r="I1020" s="151"/>
      <c r="J1020" s="151"/>
      <c r="K1020" s="151"/>
      <c r="L1020" s="151"/>
      <c r="M1020" s="151"/>
      <c r="N1020" s="151"/>
      <c r="O1020" s="151"/>
      <c r="P1020" s="102">
        <f t="shared" si="75"/>
        <v>0</v>
      </c>
    </row>
    <row r="1021" spans="1:16" x14ac:dyDescent="0.25">
      <c r="A1021" s="327">
        <v>464</v>
      </c>
      <c r="B1021" s="329" t="s">
        <v>273</v>
      </c>
      <c r="C1021" s="156">
        <v>11</v>
      </c>
      <c r="D1021" s="101"/>
      <c r="E1021" s="31"/>
      <c r="F1021" s="31"/>
      <c r="G1021" s="31"/>
      <c r="H1021" s="31"/>
      <c r="I1021" s="31"/>
      <c r="J1021" s="31"/>
      <c r="K1021" s="31"/>
      <c r="L1021" s="31"/>
      <c r="M1021" s="31"/>
      <c r="N1021" s="31"/>
      <c r="O1021" s="31"/>
      <c r="P1021" s="83">
        <f t="shared" si="75"/>
        <v>0</v>
      </c>
    </row>
    <row r="1022" spans="1:16" x14ac:dyDescent="0.25">
      <c r="A1022" s="328"/>
      <c r="B1022" s="330"/>
      <c r="C1022" s="156">
        <v>14</v>
      </c>
      <c r="D1022" s="101"/>
      <c r="E1022" s="31"/>
      <c r="F1022" s="31"/>
      <c r="G1022" s="31"/>
      <c r="H1022" s="31"/>
      <c r="I1022" s="31"/>
      <c r="J1022" s="31"/>
      <c r="K1022" s="31"/>
      <c r="L1022" s="31"/>
      <c r="M1022" s="31"/>
      <c r="N1022" s="31"/>
      <c r="O1022" s="31"/>
      <c r="P1022" s="83">
        <f t="shared" si="75"/>
        <v>0</v>
      </c>
    </row>
    <row r="1023" spans="1:16" x14ac:dyDescent="0.25">
      <c r="A1023" s="328"/>
      <c r="B1023" s="330"/>
      <c r="C1023" s="156">
        <v>15</v>
      </c>
      <c r="D1023" s="101"/>
      <c r="E1023" s="31"/>
      <c r="F1023" s="31"/>
      <c r="G1023" s="31"/>
      <c r="H1023" s="31"/>
      <c r="I1023" s="31"/>
      <c r="J1023" s="31"/>
      <c r="K1023" s="31"/>
      <c r="L1023" s="31"/>
      <c r="M1023" s="31"/>
      <c r="N1023" s="31"/>
      <c r="O1023" s="31"/>
      <c r="P1023" s="83">
        <f t="shared" si="75"/>
        <v>0</v>
      </c>
    </row>
    <row r="1024" spans="1:16" x14ac:dyDescent="0.25">
      <c r="A1024" s="328"/>
      <c r="B1024" s="330"/>
      <c r="C1024" s="156">
        <v>16</v>
      </c>
      <c r="D1024" s="101"/>
      <c r="E1024" s="31"/>
      <c r="F1024" s="31"/>
      <c r="G1024" s="31"/>
      <c r="H1024" s="31"/>
      <c r="I1024" s="31"/>
      <c r="J1024" s="31"/>
      <c r="K1024" s="31"/>
      <c r="L1024" s="31"/>
      <c r="M1024" s="31"/>
      <c r="N1024" s="31"/>
      <c r="O1024" s="31"/>
      <c r="P1024" s="83">
        <f t="shared" si="75"/>
        <v>0</v>
      </c>
    </row>
    <row r="1025" spans="1:16" x14ac:dyDescent="0.25">
      <c r="A1025" s="328"/>
      <c r="B1025" s="330"/>
      <c r="C1025" s="156">
        <v>17</v>
      </c>
      <c r="D1025" s="101"/>
      <c r="E1025" s="31"/>
      <c r="F1025" s="31"/>
      <c r="G1025" s="31"/>
      <c r="H1025" s="31"/>
      <c r="I1025" s="31"/>
      <c r="J1025" s="31"/>
      <c r="K1025" s="31"/>
      <c r="L1025" s="31"/>
      <c r="M1025" s="31"/>
      <c r="N1025" s="31"/>
      <c r="O1025" s="31"/>
      <c r="P1025" s="83">
        <f t="shared" si="75"/>
        <v>0</v>
      </c>
    </row>
    <row r="1026" spans="1:16" ht="30" x14ac:dyDescent="0.25">
      <c r="A1026" s="99">
        <v>465</v>
      </c>
      <c r="B1026" s="100" t="s">
        <v>274</v>
      </c>
      <c r="C1026" s="151"/>
      <c r="D1026" s="151"/>
      <c r="E1026" s="151"/>
      <c r="F1026" s="151"/>
      <c r="G1026" s="151"/>
      <c r="H1026" s="151"/>
      <c r="I1026" s="151"/>
      <c r="J1026" s="151"/>
      <c r="K1026" s="151"/>
      <c r="L1026" s="151"/>
      <c r="M1026" s="151"/>
      <c r="N1026" s="151"/>
      <c r="O1026" s="151"/>
      <c r="P1026" s="102">
        <f t="shared" si="75"/>
        <v>0</v>
      </c>
    </row>
    <row r="1027" spans="1:16" x14ac:dyDescent="0.25">
      <c r="A1027" s="99">
        <v>466</v>
      </c>
      <c r="B1027" s="100" t="s">
        <v>719</v>
      </c>
      <c r="C1027" s="151"/>
      <c r="D1027" s="151"/>
      <c r="E1027" s="151"/>
      <c r="F1027" s="151"/>
      <c r="G1027" s="151"/>
      <c r="H1027" s="151"/>
      <c r="I1027" s="151"/>
      <c r="J1027" s="151"/>
      <c r="K1027" s="151"/>
      <c r="L1027" s="151"/>
      <c r="M1027" s="151"/>
      <c r="N1027" s="151"/>
      <c r="O1027" s="151"/>
      <c r="P1027" s="102">
        <f t="shared" si="75"/>
        <v>0</v>
      </c>
    </row>
    <row r="1028" spans="1:16" x14ac:dyDescent="0.25">
      <c r="A1028" s="327">
        <v>469</v>
      </c>
      <c r="B1028" s="329" t="s">
        <v>720</v>
      </c>
      <c r="C1028" s="156">
        <v>11</v>
      </c>
      <c r="D1028" s="101"/>
      <c r="E1028" s="31"/>
      <c r="F1028" s="31"/>
      <c r="G1028" s="31"/>
      <c r="H1028" s="31"/>
      <c r="I1028" s="31"/>
      <c r="J1028" s="31"/>
      <c r="K1028" s="31"/>
      <c r="L1028" s="31"/>
      <c r="M1028" s="31"/>
      <c r="N1028" s="31"/>
      <c r="O1028" s="31"/>
      <c r="P1028" s="83">
        <f t="shared" si="75"/>
        <v>0</v>
      </c>
    </row>
    <row r="1029" spans="1:16" x14ac:dyDescent="0.25">
      <c r="A1029" s="328"/>
      <c r="B1029" s="330"/>
      <c r="C1029" s="156">
        <v>14</v>
      </c>
      <c r="D1029" s="101"/>
      <c r="E1029" s="31"/>
      <c r="F1029" s="31"/>
      <c r="G1029" s="31"/>
      <c r="H1029" s="31"/>
      <c r="I1029" s="31"/>
      <c r="J1029" s="31"/>
      <c r="K1029" s="31"/>
      <c r="L1029" s="31"/>
      <c r="M1029" s="31"/>
      <c r="N1029" s="31"/>
      <c r="O1029" s="31"/>
      <c r="P1029" s="83">
        <f t="shared" si="75"/>
        <v>0</v>
      </c>
    </row>
    <row r="1030" spans="1:16" x14ac:dyDescent="0.25">
      <c r="A1030" s="328"/>
      <c r="B1030" s="330"/>
      <c r="C1030" s="156">
        <v>15</v>
      </c>
      <c r="D1030" s="101"/>
      <c r="E1030" s="31"/>
      <c r="F1030" s="31"/>
      <c r="G1030" s="31"/>
      <c r="H1030" s="31"/>
      <c r="I1030" s="31"/>
      <c r="J1030" s="31"/>
      <c r="K1030" s="31"/>
      <c r="L1030" s="31"/>
      <c r="M1030" s="31"/>
      <c r="N1030" s="31"/>
      <c r="O1030" s="31"/>
      <c r="P1030" s="83">
        <f t="shared" si="75"/>
        <v>0</v>
      </c>
    </row>
    <row r="1031" spans="1:16" x14ac:dyDescent="0.25">
      <c r="A1031" s="328"/>
      <c r="B1031" s="330"/>
      <c r="C1031" s="156">
        <v>16</v>
      </c>
      <c r="D1031" s="101"/>
      <c r="E1031" s="31"/>
      <c r="F1031" s="31"/>
      <c r="G1031" s="31"/>
      <c r="H1031" s="31"/>
      <c r="I1031" s="31"/>
      <c r="J1031" s="31"/>
      <c r="K1031" s="31"/>
      <c r="L1031" s="31"/>
      <c r="M1031" s="31"/>
      <c r="N1031" s="31"/>
      <c r="O1031" s="31"/>
      <c r="P1031" s="83">
        <f t="shared" si="75"/>
        <v>0</v>
      </c>
    </row>
    <row r="1032" spans="1:16" x14ac:dyDescent="0.25">
      <c r="A1032" s="328"/>
      <c r="B1032" s="330"/>
      <c r="C1032" s="156">
        <v>17</v>
      </c>
      <c r="D1032" s="101"/>
      <c r="E1032" s="31"/>
      <c r="F1032" s="31"/>
      <c r="G1032" s="31"/>
      <c r="H1032" s="31"/>
      <c r="I1032" s="31"/>
      <c r="J1032" s="31"/>
      <c r="K1032" s="31"/>
      <c r="L1032" s="31"/>
      <c r="M1032" s="31"/>
      <c r="N1032" s="31"/>
      <c r="O1032" s="31"/>
      <c r="P1032" s="83">
        <f t="shared" si="75"/>
        <v>0</v>
      </c>
    </row>
    <row r="1033" spans="1:16" x14ac:dyDescent="0.25">
      <c r="A1033" s="112">
        <v>4700</v>
      </c>
      <c r="B1033" s="321" t="s">
        <v>275</v>
      </c>
      <c r="C1033" s="322"/>
      <c r="D1033" s="110">
        <f t="shared" ref="D1033:P1033" si="76">SUM(D1034:D1038)</f>
        <v>0</v>
      </c>
      <c r="E1033" s="110">
        <f t="shared" si="76"/>
        <v>0</v>
      </c>
      <c r="F1033" s="110">
        <f t="shared" si="76"/>
        <v>0</v>
      </c>
      <c r="G1033" s="110">
        <f t="shared" si="76"/>
        <v>0</v>
      </c>
      <c r="H1033" s="110">
        <f t="shared" si="76"/>
        <v>0</v>
      </c>
      <c r="I1033" s="110">
        <f t="shared" si="76"/>
        <v>0</v>
      </c>
      <c r="J1033" s="110">
        <f t="shared" si="76"/>
        <v>0</v>
      </c>
      <c r="K1033" s="110">
        <f t="shared" si="76"/>
        <v>0</v>
      </c>
      <c r="L1033" s="110">
        <f t="shared" si="76"/>
        <v>0</v>
      </c>
      <c r="M1033" s="110">
        <f t="shared" si="76"/>
        <v>0</v>
      </c>
      <c r="N1033" s="110">
        <f t="shared" si="76"/>
        <v>0</v>
      </c>
      <c r="O1033" s="110">
        <f t="shared" si="76"/>
        <v>0</v>
      </c>
      <c r="P1033" s="110">
        <f t="shared" si="76"/>
        <v>0</v>
      </c>
    </row>
    <row r="1034" spans="1:16" x14ac:dyDescent="0.25">
      <c r="A1034" s="327">
        <v>471</v>
      </c>
      <c r="B1034" s="329" t="s">
        <v>276</v>
      </c>
      <c r="C1034" s="156">
        <v>11</v>
      </c>
      <c r="D1034" s="101"/>
      <c r="E1034" s="31"/>
      <c r="F1034" s="31"/>
      <c r="G1034" s="31"/>
      <c r="H1034" s="31"/>
      <c r="I1034" s="31"/>
      <c r="J1034" s="31"/>
      <c r="K1034" s="31"/>
      <c r="L1034" s="31"/>
      <c r="M1034" s="31"/>
      <c r="N1034" s="31"/>
      <c r="O1034" s="31"/>
      <c r="P1034" s="83">
        <f>SUM(D1034:O1034)</f>
        <v>0</v>
      </c>
    </row>
    <row r="1035" spans="1:16" x14ac:dyDescent="0.25">
      <c r="A1035" s="328"/>
      <c r="B1035" s="330"/>
      <c r="C1035" s="156">
        <v>14</v>
      </c>
      <c r="D1035" s="101"/>
      <c r="E1035" s="31"/>
      <c r="F1035" s="31"/>
      <c r="G1035" s="31"/>
      <c r="H1035" s="31"/>
      <c r="I1035" s="31"/>
      <c r="J1035" s="31"/>
      <c r="K1035" s="31"/>
      <c r="L1035" s="31"/>
      <c r="M1035" s="31"/>
      <c r="N1035" s="31"/>
      <c r="O1035" s="31"/>
      <c r="P1035" s="83">
        <f>SUM(D1035:O1035)</f>
        <v>0</v>
      </c>
    </row>
    <row r="1036" spans="1:16" x14ac:dyDescent="0.25">
      <c r="A1036" s="328"/>
      <c r="B1036" s="330"/>
      <c r="C1036" s="156">
        <v>15</v>
      </c>
      <c r="D1036" s="101"/>
      <c r="E1036" s="31"/>
      <c r="F1036" s="31"/>
      <c r="G1036" s="31"/>
      <c r="H1036" s="31"/>
      <c r="I1036" s="31"/>
      <c r="J1036" s="31"/>
      <c r="K1036" s="31"/>
      <c r="L1036" s="31"/>
      <c r="M1036" s="31"/>
      <c r="N1036" s="31"/>
      <c r="O1036" s="31"/>
      <c r="P1036" s="83">
        <f>SUM(D1036:O1036)</f>
        <v>0</v>
      </c>
    </row>
    <row r="1037" spans="1:16" x14ac:dyDescent="0.25">
      <c r="A1037" s="328"/>
      <c r="B1037" s="330"/>
      <c r="C1037" s="156">
        <v>16</v>
      </c>
      <c r="D1037" s="101"/>
      <c r="E1037" s="31"/>
      <c r="F1037" s="31"/>
      <c r="G1037" s="31"/>
      <c r="H1037" s="31"/>
      <c r="I1037" s="31"/>
      <c r="J1037" s="31"/>
      <c r="K1037" s="31"/>
      <c r="L1037" s="31"/>
      <c r="M1037" s="31"/>
      <c r="N1037" s="31"/>
      <c r="O1037" s="31"/>
      <c r="P1037" s="83">
        <f>SUM(D1037:O1037)</f>
        <v>0</v>
      </c>
    </row>
    <row r="1038" spans="1:16" x14ac:dyDescent="0.25">
      <c r="A1038" s="328"/>
      <c r="B1038" s="330"/>
      <c r="C1038" s="156">
        <v>17</v>
      </c>
      <c r="D1038" s="101"/>
      <c r="E1038" s="31"/>
      <c r="F1038" s="31"/>
      <c r="G1038" s="31"/>
      <c r="H1038" s="31"/>
      <c r="I1038" s="31"/>
      <c r="J1038" s="31"/>
      <c r="K1038" s="31"/>
      <c r="L1038" s="31"/>
      <c r="M1038" s="31"/>
      <c r="N1038" s="31"/>
      <c r="O1038" s="31"/>
      <c r="P1038" s="83">
        <f>SUM(D1038:O1038)</f>
        <v>0</v>
      </c>
    </row>
    <row r="1039" spans="1:16" x14ac:dyDescent="0.25">
      <c r="A1039" s="112">
        <v>4800</v>
      </c>
      <c r="B1039" s="321" t="s">
        <v>277</v>
      </c>
      <c r="C1039" s="322"/>
      <c r="D1039" s="110">
        <f t="shared" ref="D1039:P1039" si="77">SUM(D1040:D1064)</f>
        <v>0</v>
      </c>
      <c r="E1039" s="110">
        <f t="shared" si="77"/>
        <v>0</v>
      </c>
      <c r="F1039" s="110">
        <f t="shared" si="77"/>
        <v>0</v>
      </c>
      <c r="G1039" s="110">
        <f t="shared" si="77"/>
        <v>0</v>
      </c>
      <c r="H1039" s="110">
        <f t="shared" si="77"/>
        <v>0</v>
      </c>
      <c r="I1039" s="110">
        <f t="shared" si="77"/>
        <v>0</v>
      </c>
      <c r="J1039" s="110">
        <f t="shared" si="77"/>
        <v>0</v>
      </c>
      <c r="K1039" s="110">
        <f t="shared" si="77"/>
        <v>0</v>
      </c>
      <c r="L1039" s="110">
        <f t="shared" si="77"/>
        <v>0</v>
      </c>
      <c r="M1039" s="110">
        <f t="shared" si="77"/>
        <v>0</v>
      </c>
      <c r="N1039" s="110">
        <f t="shared" si="77"/>
        <v>0</v>
      </c>
      <c r="O1039" s="110">
        <f t="shared" si="77"/>
        <v>0</v>
      </c>
      <c r="P1039" s="110">
        <f t="shared" si="77"/>
        <v>0</v>
      </c>
    </row>
    <row r="1040" spans="1:16" x14ac:dyDescent="0.25">
      <c r="A1040" s="327">
        <v>481</v>
      </c>
      <c r="B1040" s="329" t="s">
        <v>278</v>
      </c>
      <c r="C1040" s="156">
        <v>11</v>
      </c>
      <c r="D1040" s="101"/>
      <c r="E1040" s="31"/>
      <c r="F1040" s="31"/>
      <c r="G1040" s="31"/>
      <c r="H1040" s="31"/>
      <c r="I1040" s="31"/>
      <c r="J1040" s="31"/>
      <c r="K1040" s="31"/>
      <c r="L1040" s="31"/>
      <c r="M1040" s="31"/>
      <c r="N1040" s="31"/>
      <c r="O1040" s="31"/>
      <c r="P1040" s="83">
        <f>SUM(D1040:O1040)</f>
        <v>0</v>
      </c>
    </row>
    <row r="1041" spans="1:16" x14ac:dyDescent="0.25">
      <c r="A1041" s="328"/>
      <c r="B1041" s="330"/>
      <c r="C1041" s="156">
        <v>14</v>
      </c>
      <c r="D1041" s="101"/>
      <c r="E1041" s="31"/>
      <c r="F1041" s="31"/>
      <c r="G1041" s="31"/>
      <c r="H1041" s="31"/>
      <c r="I1041" s="31"/>
      <c r="J1041" s="31"/>
      <c r="K1041" s="31"/>
      <c r="L1041" s="31"/>
      <c r="M1041" s="31"/>
      <c r="N1041" s="31"/>
      <c r="O1041" s="31"/>
      <c r="P1041" s="83">
        <f t="shared" ref="P1041:P1064" si="78">SUM(D1041:O1041)</f>
        <v>0</v>
      </c>
    </row>
    <row r="1042" spans="1:16" x14ac:dyDescent="0.25">
      <c r="A1042" s="328"/>
      <c r="B1042" s="330"/>
      <c r="C1042" s="156">
        <v>15</v>
      </c>
      <c r="D1042" s="101"/>
      <c r="E1042" s="31"/>
      <c r="F1042" s="31"/>
      <c r="G1042" s="31"/>
      <c r="H1042" s="31"/>
      <c r="I1042" s="31"/>
      <c r="J1042" s="31"/>
      <c r="K1042" s="31"/>
      <c r="L1042" s="31"/>
      <c r="M1042" s="31"/>
      <c r="N1042" s="31"/>
      <c r="O1042" s="31"/>
      <c r="P1042" s="83">
        <f t="shared" si="78"/>
        <v>0</v>
      </c>
    </row>
    <row r="1043" spans="1:16" x14ac:dyDescent="0.25">
      <c r="A1043" s="328"/>
      <c r="B1043" s="330"/>
      <c r="C1043" s="156">
        <v>16</v>
      </c>
      <c r="D1043" s="101"/>
      <c r="E1043" s="31"/>
      <c r="F1043" s="31"/>
      <c r="G1043" s="31"/>
      <c r="H1043" s="31"/>
      <c r="I1043" s="31"/>
      <c r="J1043" s="31"/>
      <c r="K1043" s="31"/>
      <c r="L1043" s="31"/>
      <c r="M1043" s="31"/>
      <c r="N1043" s="31"/>
      <c r="O1043" s="31"/>
      <c r="P1043" s="83">
        <f t="shared" si="78"/>
        <v>0</v>
      </c>
    </row>
    <row r="1044" spans="1:16" x14ac:dyDescent="0.25">
      <c r="A1044" s="328"/>
      <c r="B1044" s="330"/>
      <c r="C1044" s="156">
        <v>17</v>
      </c>
      <c r="D1044" s="101"/>
      <c r="E1044" s="31"/>
      <c r="F1044" s="31"/>
      <c r="G1044" s="31"/>
      <c r="H1044" s="31"/>
      <c r="I1044" s="31"/>
      <c r="J1044" s="31"/>
      <c r="K1044" s="31"/>
      <c r="L1044" s="31"/>
      <c r="M1044" s="31"/>
      <c r="N1044" s="31"/>
      <c r="O1044" s="31"/>
      <c r="P1044" s="83">
        <f t="shared" si="78"/>
        <v>0</v>
      </c>
    </row>
    <row r="1045" spans="1:16" x14ac:dyDescent="0.25">
      <c r="A1045" s="327">
        <v>482</v>
      </c>
      <c r="B1045" s="329" t="s">
        <v>279</v>
      </c>
      <c r="C1045" s="156">
        <v>11</v>
      </c>
      <c r="D1045" s="101"/>
      <c r="E1045" s="31"/>
      <c r="F1045" s="31"/>
      <c r="G1045" s="31"/>
      <c r="H1045" s="31"/>
      <c r="I1045" s="31"/>
      <c r="J1045" s="31"/>
      <c r="K1045" s="31"/>
      <c r="L1045" s="31"/>
      <c r="M1045" s="31"/>
      <c r="N1045" s="31"/>
      <c r="O1045" s="31"/>
      <c r="P1045" s="83">
        <f t="shared" si="78"/>
        <v>0</v>
      </c>
    </row>
    <row r="1046" spans="1:16" x14ac:dyDescent="0.25">
      <c r="A1046" s="328"/>
      <c r="B1046" s="330"/>
      <c r="C1046" s="156">
        <v>14</v>
      </c>
      <c r="D1046" s="101"/>
      <c r="E1046" s="31"/>
      <c r="F1046" s="31"/>
      <c r="G1046" s="31"/>
      <c r="H1046" s="31"/>
      <c r="I1046" s="31"/>
      <c r="J1046" s="31"/>
      <c r="K1046" s="31"/>
      <c r="L1046" s="31"/>
      <c r="M1046" s="31"/>
      <c r="N1046" s="31"/>
      <c r="O1046" s="31"/>
      <c r="P1046" s="83">
        <f t="shared" si="78"/>
        <v>0</v>
      </c>
    </row>
    <row r="1047" spans="1:16" x14ac:dyDescent="0.25">
      <c r="A1047" s="328"/>
      <c r="B1047" s="330"/>
      <c r="C1047" s="156">
        <v>15</v>
      </c>
      <c r="D1047" s="101"/>
      <c r="E1047" s="31"/>
      <c r="F1047" s="31"/>
      <c r="G1047" s="31"/>
      <c r="H1047" s="31"/>
      <c r="I1047" s="31"/>
      <c r="J1047" s="31"/>
      <c r="K1047" s="31"/>
      <c r="L1047" s="31"/>
      <c r="M1047" s="31"/>
      <c r="N1047" s="31"/>
      <c r="O1047" s="31"/>
      <c r="P1047" s="83">
        <f t="shared" si="78"/>
        <v>0</v>
      </c>
    </row>
    <row r="1048" spans="1:16" x14ac:dyDescent="0.25">
      <c r="A1048" s="328"/>
      <c r="B1048" s="330"/>
      <c r="C1048" s="156">
        <v>16</v>
      </c>
      <c r="D1048" s="101"/>
      <c r="E1048" s="31"/>
      <c r="F1048" s="31"/>
      <c r="G1048" s="31"/>
      <c r="H1048" s="31"/>
      <c r="I1048" s="31"/>
      <c r="J1048" s="31"/>
      <c r="K1048" s="31"/>
      <c r="L1048" s="31"/>
      <c r="M1048" s="31"/>
      <c r="N1048" s="31"/>
      <c r="O1048" s="31"/>
      <c r="P1048" s="83">
        <f t="shared" si="78"/>
        <v>0</v>
      </c>
    </row>
    <row r="1049" spans="1:16" x14ac:dyDescent="0.25">
      <c r="A1049" s="328"/>
      <c r="B1049" s="330"/>
      <c r="C1049" s="156">
        <v>17</v>
      </c>
      <c r="D1049" s="101"/>
      <c r="E1049" s="31"/>
      <c r="F1049" s="31"/>
      <c r="G1049" s="31"/>
      <c r="H1049" s="31"/>
      <c r="I1049" s="31"/>
      <c r="J1049" s="31"/>
      <c r="K1049" s="31"/>
      <c r="L1049" s="31"/>
      <c r="M1049" s="31"/>
      <c r="N1049" s="31"/>
      <c r="O1049" s="31"/>
      <c r="P1049" s="83">
        <f t="shared" si="78"/>
        <v>0</v>
      </c>
    </row>
    <row r="1050" spans="1:16" x14ac:dyDescent="0.25">
      <c r="A1050" s="327">
        <v>483</v>
      </c>
      <c r="B1050" s="329" t="s">
        <v>280</v>
      </c>
      <c r="C1050" s="156">
        <v>11</v>
      </c>
      <c r="D1050" s="101"/>
      <c r="E1050" s="31"/>
      <c r="F1050" s="31"/>
      <c r="G1050" s="31"/>
      <c r="H1050" s="31"/>
      <c r="I1050" s="31"/>
      <c r="J1050" s="31"/>
      <c r="K1050" s="31"/>
      <c r="L1050" s="31"/>
      <c r="M1050" s="31"/>
      <c r="N1050" s="31"/>
      <c r="O1050" s="31"/>
      <c r="P1050" s="83">
        <f t="shared" si="78"/>
        <v>0</v>
      </c>
    </row>
    <row r="1051" spans="1:16" x14ac:dyDescent="0.25">
      <c r="A1051" s="328"/>
      <c r="B1051" s="330"/>
      <c r="C1051" s="156">
        <v>14</v>
      </c>
      <c r="D1051" s="101"/>
      <c r="E1051" s="31"/>
      <c r="F1051" s="31"/>
      <c r="G1051" s="31"/>
      <c r="H1051" s="31"/>
      <c r="I1051" s="31"/>
      <c r="J1051" s="31"/>
      <c r="K1051" s="31"/>
      <c r="L1051" s="31"/>
      <c r="M1051" s="31"/>
      <c r="N1051" s="31"/>
      <c r="O1051" s="31"/>
      <c r="P1051" s="83">
        <f t="shared" si="78"/>
        <v>0</v>
      </c>
    </row>
    <row r="1052" spans="1:16" x14ac:dyDescent="0.25">
      <c r="A1052" s="328"/>
      <c r="B1052" s="330"/>
      <c r="C1052" s="156">
        <v>15</v>
      </c>
      <c r="D1052" s="101"/>
      <c r="E1052" s="31"/>
      <c r="F1052" s="31"/>
      <c r="G1052" s="31"/>
      <c r="H1052" s="31"/>
      <c r="I1052" s="31"/>
      <c r="J1052" s="31"/>
      <c r="K1052" s="31"/>
      <c r="L1052" s="31"/>
      <c r="M1052" s="31"/>
      <c r="N1052" s="31"/>
      <c r="O1052" s="31"/>
      <c r="P1052" s="83">
        <f t="shared" si="78"/>
        <v>0</v>
      </c>
    </row>
    <row r="1053" spans="1:16" x14ac:dyDescent="0.25">
      <c r="A1053" s="328"/>
      <c r="B1053" s="330"/>
      <c r="C1053" s="156">
        <v>16</v>
      </c>
      <c r="D1053" s="101"/>
      <c r="E1053" s="31"/>
      <c r="F1053" s="31"/>
      <c r="G1053" s="31"/>
      <c r="H1053" s="31"/>
      <c r="I1053" s="31"/>
      <c r="J1053" s="31"/>
      <c r="K1053" s="31"/>
      <c r="L1053" s="31"/>
      <c r="M1053" s="31"/>
      <c r="N1053" s="31"/>
      <c r="O1053" s="31"/>
      <c r="P1053" s="83">
        <f t="shared" si="78"/>
        <v>0</v>
      </c>
    </row>
    <row r="1054" spans="1:16" x14ac:dyDescent="0.25">
      <c r="A1054" s="328"/>
      <c r="B1054" s="330"/>
      <c r="C1054" s="156">
        <v>17</v>
      </c>
      <c r="D1054" s="101"/>
      <c r="E1054" s="31"/>
      <c r="F1054" s="31"/>
      <c r="G1054" s="31"/>
      <c r="H1054" s="31"/>
      <c r="I1054" s="31"/>
      <c r="J1054" s="31"/>
      <c r="K1054" s="31"/>
      <c r="L1054" s="31"/>
      <c r="M1054" s="31"/>
      <c r="N1054" s="31"/>
      <c r="O1054" s="31"/>
      <c r="P1054" s="83">
        <f t="shared" si="78"/>
        <v>0</v>
      </c>
    </row>
    <row r="1055" spans="1:16" x14ac:dyDescent="0.25">
      <c r="A1055" s="327">
        <v>484</v>
      </c>
      <c r="B1055" s="329" t="s">
        <v>281</v>
      </c>
      <c r="C1055" s="156">
        <v>11</v>
      </c>
      <c r="D1055" s="101"/>
      <c r="E1055" s="31"/>
      <c r="F1055" s="31"/>
      <c r="G1055" s="31"/>
      <c r="H1055" s="31"/>
      <c r="I1055" s="31"/>
      <c r="J1055" s="31"/>
      <c r="K1055" s="31"/>
      <c r="L1055" s="31"/>
      <c r="M1055" s="31"/>
      <c r="N1055" s="31"/>
      <c r="O1055" s="31"/>
      <c r="P1055" s="83">
        <f t="shared" si="78"/>
        <v>0</v>
      </c>
    </row>
    <row r="1056" spans="1:16" x14ac:dyDescent="0.25">
      <c r="A1056" s="328"/>
      <c r="B1056" s="330"/>
      <c r="C1056" s="156">
        <v>14</v>
      </c>
      <c r="D1056" s="101"/>
      <c r="E1056" s="31"/>
      <c r="F1056" s="31"/>
      <c r="G1056" s="31"/>
      <c r="H1056" s="31"/>
      <c r="I1056" s="31"/>
      <c r="J1056" s="31"/>
      <c r="K1056" s="31"/>
      <c r="L1056" s="31"/>
      <c r="M1056" s="31"/>
      <c r="N1056" s="31"/>
      <c r="O1056" s="31"/>
      <c r="P1056" s="83">
        <f t="shared" si="78"/>
        <v>0</v>
      </c>
    </row>
    <row r="1057" spans="1:16" x14ac:dyDescent="0.25">
      <c r="A1057" s="328"/>
      <c r="B1057" s="330"/>
      <c r="C1057" s="156">
        <v>15</v>
      </c>
      <c r="D1057" s="101"/>
      <c r="E1057" s="31"/>
      <c r="F1057" s="31"/>
      <c r="G1057" s="31"/>
      <c r="H1057" s="31"/>
      <c r="I1057" s="31"/>
      <c r="J1057" s="31"/>
      <c r="K1057" s="31"/>
      <c r="L1057" s="31"/>
      <c r="M1057" s="31"/>
      <c r="N1057" s="31"/>
      <c r="O1057" s="31"/>
      <c r="P1057" s="83">
        <f t="shared" si="78"/>
        <v>0</v>
      </c>
    </row>
    <row r="1058" spans="1:16" x14ac:dyDescent="0.25">
      <c r="A1058" s="328"/>
      <c r="B1058" s="330"/>
      <c r="C1058" s="156">
        <v>16</v>
      </c>
      <c r="D1058" s="101"/>
      <c r="E1058" s="31"/>
      <c r="F1058" s="31"/>
      <c r="G1058" s="31"/>
      <c r="H1058" s="31"/>
      <c r="I1058" s="31"/>
      <c r="J1058" s="31"/>
      <c r="K1058" s="31"/>
      <c r="L1058" s="31"/>
      <c r="M1058" s="31"/>
      <c r="N1058" s="31"/>
      <c r="O1058" s="31"/>
      <c r="P1058" s="83">
        <f t="shared" si="78"/>
        <v>0</v>
      </c>
    </row>
    <row r="1059" spans="1:16" x14ac:dyDescent="0.25">
      <c r="A1059" s="328"/>
      <c r="B1059" s="330"/>
      <c r="C1059" s="156">
        <v>17</v>
      </c>
      <c r="D1059" s="101"/>
      <c r="E1059" s="31"/>
      <c r="F1059" s="31"/>
      <c r="G1059" s="31"/>
      <c r="H1059" s="31"/>
      <c r="I1059" s="31"/>
      <c r="J1059" s="31"/>
      <c r="K1059" s="31"/>
      <c r="L1059" s="31"/>
      <c r="M1059" s="31"/>
      <c r="N1059" s="31"/>
      <c r="O1059" s="31"/>
      <c r="P1059" s="83">
        <f t="shared" si="78"/>
        <v>0</v>
      </c>
    </row>
    <row r="1060" spans="1:16" x14ac:dyDescent="0.25">
      <c r="A1060" s="327">
        <v>485</v>
      </c>
      <c r="B1060" s="329" t="s">
        <v>282</v>
      </c>
      <c r="C1060" s="156">
        <v>11</v>
      </c>
      <c r="D1060" s="101"/>
      <c r="E1060" s="31"/>
      <c r="F1060" s="31"/>
      <c r="G1060" s="31"/>
      <c r="H1060" s="31"/>
      <c r="I1060" s="31"/>
      <c r="J1060" s="31"/>
      <c r="K1060" s="31"/>
      <c r="L1060" s="31"/>
      <c r="M1060" s="31"/>
      <c r="N1060" s="31"/>
      <c r="O1060" s="31"/>
      <c r="P1060" s="83">
        <f t="shared" si="78"/>
        <v>0</v>
      </c>
    </row>
    <row r="1061" spans="1:16" x14ac:dyDescent="0.25">
      <c r="A1061" s="328"/>
      <c r="B1061" s="330"/>
      <c r="C1061" s="156">
        <v>14</v>
      </c>
      <c r="D1061" s="101"/>
      <c r="E1061" s="31"/>
      <c r="F1061" s="31"/>
      <c r="G1061" s="31"/>
      <c r="H1061" s="31"/>
      <c r="I1061" s="31"/>
      <c r="J1061" s="31"/>
      <c r="K1061" s="31"/>
      <c r="L1061" s="31"/>
      <c r="M1061" s="31"/>
      <c r="N1061" s="31"/>
      <c r="O1061" s="31"/>
      <c r="P1061" s="83">
        <f t="shared" si="78"/>
        <v>0</v>
      </c>
    </row>
    <row r="1062" spans="1:16" x14ac:dyDescent="0.25">
      <c r="A1062" s="328"/>
      <c r="B1062" s="330"/>
      <c r="C1062" s="156">
        <v>15</v>
      </c>
      <c r="D1062" s="101"/>
      <c r="E1062" s="31"/>
      <c r="F1062" s="31"/>
      <c r="G1062" s="31"/>
      <c r="H1062" s="31"/>
      <c r="I1062" s="31"/>
      <c r="J1062" s="31"/>
      <c r="K1062" s="31"/>
      <c r="L1062" s="31"/>
      <c r="M1062" s="31"/>
      <c r="N1062" s="31"/>
      <c r="O1062" s="31"/>
      <c r="P1062" s="83">
        <f t="shared" si="78"/>
        <v>0</v>
      </c>
    </row>
    <row r="1063" spans="1:16" x14ac:dyDescent="0.25">
      <c r="A1063" s="328"/>
      <c r="B1063" s="330"/>
      <c r="C1063" s="156">
        <v>16</v>
      </c>
      <c r="D1063" s="101"/>
      <c r="E1063" s="31"/>
      <c r="F1063" s="31"/>
      <c r="G1063" s="31"/>
      <c r="H1063" s="31"/>
      <c r="I1063" s="31"/>
      <c r="J1063" s="31"/>
      <c r="K1063" s="31"/>
      <c r="L1063" s="31"/>
      <c r="M1063" s="31"/>
      <c r="N1063" s="31"/>
      <c r="O1063" s="31"/>
      <c r="P1063" s="83">
        <f t="shared" si="78"/>
        <v>0</v>
      </c>
    </row>
    <row r="1064" spans="1:16" x14ac:dyDescent="0.25">
      <c r="A1064" s="328"/>
      <c r="B1064" s="330"/>
      <c r="C1064" s="156">
        <v>17</v>
      </c>
      <c r="D1064" s="101"/>
      <c r="E1064" s="31"/>
      <c r="F1064" s="31"/>
      <c r="G1064" s="31"/>
      <c r="H1064" s="31"/>
      <c r="I1064" s="31"/>
      <c r="J1064" s="31"/>
      <c r="K1064" s="31"/>
      <c r="L1064" s="31"/>
      <c r="M1064" s="31"/>
      <c r="N1064" s="31"/>
      <c r="O1064" s="31"/>
      <c r="P1064" s="83">
        <f t="shared" si="78"/>
        <v>0</v>
      </c>
    </row>
    <row r="1065" spans="1:16" x14ac:dyDescent="0.25">
      <c r="A1065" s="112">
        <v>4900</v>
      </c>
      <c r="B1065" s="321" t="s">
        <v>283</v>
      </c>
      <c r="C1065" s="322"/>
      <c r="D1065" s="110">
        <f t="shared" ref="D1065:P1065" si="79">SUM(D1066:D1080)</f>
        <v>0</v>
      </c>
      <c r="E1065" s="110">
        <f t="shared" si="79"/>
        <v>0</v>
      </c>
      <c r="F1065" s="110">
        <f t="shared" si="79"/>
        <v>0</v>
      </c>
      <c r="G1065" s="110">
        <f t="shared" si="79"/>
        <v>0</v>
      </c>
      <c r="H1065" s="110">
        <f t="shared" si="79"/>
        <v>0</v>
      </c>
      <c r="I1065" s="110">
        <f t="shared" si="79"/>
        <v>0</v>
      </c>
      <c r="J1065" s="110">
        <f t="shared" si="79"/>
        <v>0</v>
      </c>
      <c r="K1065" s="110">
        <f t="shared" si="79"/>
        <v>0</v>
      </c>
      <c r="L1065" s="110">
        <f t="shared" si="79"/>
        <v>0</v>
      </c>
      <c r="M1065" s="110">
        <f t="shared" si="79"/>
        <v>0</v>
      </c>
      <c r="N1065" s="110">
        <f t="shared" si="79"/>
        <v>0</v>
      </c>
      <c r="O1065" s="110">
        <f t="shared" si="79"/>
        <v>0</v>
      </c>
      <c r="P1065" s="110">
        <f t="shared" si="79"/>
        <v>0</v>
      </c>
    </row>
    <row r="1066" spans="1:16" x14ac:dyDescent="0.25">
      <c r="A1066" s="327">
        <v>491</v>
      </c>
      <c r="B1066" s="329" t="s">
        <v>284</v>
      </c>
      <c r="C1066" s="156">
        <v>11</v>
      </c>
      <c r="D1066" s="101"/>
      <c r="E1066" s="31"/>
      <c r="F1066" s="31"/>
      <c r="G1066" s="31"/>
      <c r="H1066" s="31"/>
      <c r="I1066" s="31"/>
      <c r="J1066" s="31"/>
      <c r="K1066" s="31"/>
      <c r="L1066" s="31"/>
      <c r="M1066" s="31"/>
      <c r="N1066" s="31"/>
      <c r="O1066" s="31"/>
      <c r="P1066" s="83">
        <f>SUM(D1066:O1066)</f>
        <v>0</v>
      </c>
    </row>
    <row r="1067" spans="1:16" x14ac:dyDescent="0.25">
      <c r="A1067" s="328"/>
      <c r="B1067" s="330"/>
      <c r="C1067" s="156">
        <v>14</v>
      </c>
      <c r="D1067" s="101"/>
      <c r="E1067" s="31"/>
      <c r="F1067" s="31"/>
      <c r="G1067" s="31"/>
      <c r="H1067" s="31"/>
      <c r="I1067" s="31"/>
      <c r="J1067" s="31"/>
      <c r="K1067" s="31"/>
      <c r="L1067" s="31"/>
      <c r="M1067" s="31"/>
      <c r="N1067" s="31"/>
      <c r="O1067" s="31"/>
      <c r="P1067" s="83">
        <f t="shared" ref="P1067:P1080" si="80">SUM(D1067:O1067)</f>
        <v>0</v>
      </c>
    </row>
    <row r="1068" spans="1:16" x14ac:dyDescent="0.25">
      <c r="A1068" s="328"/>
      <c r="B1068" s="330"/>
      <c r="C1068" s="156">
        <v>15</v>
      </c>
      <c r="D1068" s="101"/>
      <c r="E1068" s="31"/>
      <c r="F1068" s="31"/>
      <c r="G1068" s="31"/>
      <c r="H1068" s="31"/>
      <c r="I1068" s="31"/>
      <c r="J1068" s="31"/>
      <c r="K1068" s="31"/>
      <c r="L1068" s="31"/>
      <c r="M1068" s="31"/>
      <c r="N1068" s="31"/>
      <c r="O1068" s="31"/>
      <c r="P1068" s="83">
        <f t="shared" si="80"/>
        <v>0</v>
      </c>
    </row>
    <row r="1069" spans="1:16" x14ac:dyDescent="0.25">
      <c r="A1069" s="328"/>
      <c r="B1069" s="330"/>
      <c r="C1069" s="156">
        <v>16</v>
      </c>
      <c r="D1069" s="101"/>
      <c r="E1069" s="31"/>
      <c r="F1069" s="31"/>
      <c r="G1069" s="31"/>
      <c r="H1069" s="31"/>
      <c r="I1069" s="31"/>
      <c r="J1069" s="31"/>
      <c r="K1069" s="31"/>
      <c r="L1069" s="31"/>
      <c r="M1069" s="31"/>
      <c r="N1069" s="31"/>
      <c r="O1069" s="31"/>
      <c r="P1069" s="83">
        <f t="shared" si="80"/>
        <v>0</v>
      </c>
    </row>
    <row r="1070" spans="1:16" x14ac:dyDescent="0.25">
      <c r="A1070" s="328"/>
      <c r="B1070" s="330"/>
      <c r="C1070" s="156">
        <v>17</v>
      </c>
      <c r="D1070" s="101"/>
      <c r="E1070" s="31"/>
      <c r="F1070" s="31"/>
      <c r="G1070" s="31"/>
      <c r="H1070" s="31"/>
      <c r="I1070" s="31"/>
      <c r="J1070" s="31"/>
      <c r="K1070" s="31"/>
      <c r="L1070" s="31"/>
      <c r="M1070" s="31"/>
      <c r="N1070" s="31"/>
      <c r="O1070" s="31"/>
      <c r="P1070" s="83">
        <f t="shared" si="80"/>
        <v>0</v>
      </c>
    </row>
    <row r="1071" spans="1:16" x14ac:dyDescent="0.25">
      <c r="A1071" s="327">
        <v>492</v>
      </c>
      <c r="B1071" s="329" t="s">
        <v>285</v>
      </c>
      <c r="C1071" s="156">
        <v>11</v>
      </c>
      <c r="D1071" s="101"/>
      <c r="E1071" s="31"/>
      <c r="F1071" s="31"/>
      <c r="G1071" s="31"/>
      <c r="H1071" s="31"/>
      <c r="I1071" s="31"/>
      <c r="J1071" s="31"/>
      <c r="K1071" s="31"/>
      <c r="L1071" s="31"/>
      <c r="M1071" s="31"/>
      <c r="N1071" s="31"/>
      <c r="O1071" s="31"/>
      <c r="P1071" s="83">
        <f t="shared" si="80"/>
        <v>0</v>
      </c>
    </row>
    <row r="1072" spans="1:16" x14ac:dyDescent="0.25">
      <c r="A1072" s="328"/>
      <c r="B1072" s="330"/>
      <c r="C1072" s="156">
        <v>14</v>
      </c>
      <c r="D1072" s="101"/>
      <c r="E1072" s="31"/>
      <c r="F1072" s="31"/>
      <c r="G1072" s="31"/>
      <c r="H1072" s="31"/>
      <c r="I1072" s="31"/>
      <c r="J1072" s="31"/>
      <c r="K1072" s="31"/>
      <c r="L1072" s="31"/>
      <c r="M1072" s="31"/>
      <c r="N1072" s="31"/>
      <c r="O1072" s="31"/>
      <c r="P1072" s="83">
        <f t="shared" si="80"/>
        <v>0</v>
      </c>
    </row>
    <row r="1073" spans="1:16" x14ac:dyDescent="0.25">
      <c r="A1073" s="328"/>
      <c r="B1073" s="330"/>
      <c r="C1073" s="156">
        <v>15</v>
      </c>
      <c r="D1073" s="101"/>
      <c r="E1073" s="31"/>
      <c r="F1073" s="31"/>
      <c r="G1073" s="31"/>
      <c r="H1073" s="31"/>
      <c r="I1073" s="31"/>
      <c r="J1073" s="31"/>
      <c r="K1073" s="31"/>
      <c r="L1073" s="31"/>
      <c r="M1073" s="31"/>
      <c r="N1073" s="31"/>
      <c r="O1073" s="31"/>
      <c r="P1073" s="83">
        <f t="shared" si="80"/>
        <v>0</v>
      </c>
    </row>
    <row r="1074" spans="1:16" x14ac:dyDescent="0.25">
      <c r="A1074" s="328"/>
      <c r="B1074" s="330"/>
      <c r="C1074" s="156">
        <v>16</v>
      </c>
      <c r="D1074" s="101"/>
      <c r="E1074" s="31"/>
      <c r="F1074" s="31"/>
      <c r="G1074" s="31"/>
      <c r="H1074" s="31"/>
      <c r="I1074" s="31"/>
      <c r="J1074" s="31"/>
      <c r="K1074" s="31"/>
      <c r="L1074" s="31"/>
      <c r="M1074" s="31"/>
      <c r="N1074" s="31"/>
      <c r="O1074" s="31"/>
      <c r="P1074" s="83">
        <f t="shared" si="80"/>
        <v>0</v>
      </c>
    </row>
    <row r="1075" spans="1:16" x14ac:dyDescent="0.25">
      <c r="A1075" s="328"/>
      <c r="B1075" s="330"/>
      <c r="C1075" s="156">
        <v>17</v>
      </c>
      <c r="D1075" s="101"/>
      <c r="E1075" s="31"/>
      <c r="F1075" s="31"/>
      <c r="G1075" s="31"/>
      <c r="H1075" s="31"/>
      <c r="I1075" s="31"/>
      <c r="J1075" s="31"/>
      <c r="K1075" s="31"/>
      <c r="L1075" s="31"/>
      <c r="M1075" s="31"/>
      <c r="N1075" s="31"/>
      <c r="O1075" s="31"/>
      <c r="P1075" s="83">
        <f t="shared" si="80"/>
        <v>0</v>
      </c>
    </row>
    <row r="1076" spans="1:16" x14ac:dyDescent="0.25">
      <c r="A1076" s="327">
        <v>493</v>
      </c>
      <c r="B1076" s="329" t="s">
        <v>286</v>
      </c>
      <c r="C1076" s="156">
        <v>11</v>
      </c>
      <c r="D1076" s="101"/>
      <c r="E1076" s="31"/>
      <c r="F1076" s="31"/>
      <c r="G1076" s="31"/>
      <c r="H1076" s="31"/>
      <c r="I1076" s="31"/>
      <c r="J1076" s="31"/>
      <c r="K1076" s="31"/>
      <c r="L1076" s="31"/>
      <c r="M1076" s="31"/>
      <c r="N1076" s="31"/>
      <c r="O1076" s="31"/>
      <c r="P1076" s="83">
        <f t="shared" si="80"/>
        <v>0</v>
      </c>
    </row>
    <row r="1077" spans="1:16" x14ac:dyDescent="0.25">
      <c r="A1077" s="328"/>
      <c r="B1077" s="330"/>
      <c r="C1077" s="156">
        <v>14</v>
      </c>
      <c r="D1077" s="101"/>
      <c r="E1077" s="31"/>
      <c r="F1077" s="31"/>
      <c r="G1077" s="31"/>
      <c r="H1077" s="31"/>
      <c r="I1077" s="31"/>
      <c r="J1077" s="31"/>
      <c r="K1077" s="31"/>
      <c r="L1077" s="31"/>
      <c r="M1077" s="31"/>
      <c r="N1077" s="31"/>
      <c r="O1077" s="31"/>
      <c r="P1077" s="83">
        <f t="shared" si="80"/>
        <v>0</v>
      </c>
    </row>
    <row r="1078" spans="1:16" x14ac:dyDescent="0.25">
      <c r="A1078" s="328"/>
      <c r="B1078" s="330"/>
      <c r="C1078" s="156">
        <v>15</v>
      </c>
      <c r="D1078" s="101"/>
      <c r="E1078" s="31"/>
      <c r="F1078" s="31"/>
      <c r="G1078" s="31"/>
      <c r="H1078" s="31"/>
      <c r="I1078" s="31"/>
      <c r="J1078" s="31"/>
      <c r="K1078" s="31"/>
      <c r="L1078" s="31"/>
      <c r="M1078" s="31"/>
      <c r="N1078" s="31"/>
      <c r="O1078" s="31"/>
      <c r="P1078" s="83">
        <f t="shared" si="80"/>
        <v>0</v>
      </c>
    </row>
    <row r="1079" spans="1:16" x14ac:dyDescent="0.25">
      <c r="A1079" s="328"/>
      <c r="B1079" s="330"/>
      <c r="C1079" s="156">
        <v>16</v>
      </c>
      <c r="D1079" s="101"/>
      <c r="E1079" s="31"/>
      <c r="F1079" s="31"/>
      <c r="G1079" s="31"/>
      <c r="H1079" s="31"/>
      <c r="I1079" s="31"/>
      <c r="J1079" s="31"/>
      <c r="K1079" s="31"/>
      <c r="L1079" s="31"/>
      <c r="M1079" s="31"/>
      <c r="N1079" s="31"/>
      <c r="O1079" s="31"/>
      <c r="P1079" s="83">
        <f t="shared" si="80"/>
        <v>0</v>
      </c>
    </row>
    <row r="1080" spans="1:16" x14ac:dyDescent="0.25">
      <c r="A1080" s="328"/>
      <c r="B1080" s="330"/>
      <c r="C1080" s="156">
        <v>17</v>
      </c>
      <c r="D1080" s="101"/>
      <c r="E1080" s="31"/>
      <c r="F1080" s="31"/>
      <c r="G1080" s="31"/>
      <c r="H1080" s="31"/>
      <c r="I1080" s="31"/>
      <c r="J1080" s="31"/>
      <c r="K1080" s="31"/>
      <c r="L1080" s="31"/>
      <c r="M1080" s="31"/>
      <c r="N1080" s="31"/>
      <c r="O1080" s="31"/>
      <c r="P1080" s="83">
        <f t="shared" si="80"/>
        <v>0</v>
      </c>
    </row>
    <row r="1081" spans="1:16" x14ac:dyDescent="0.25">
      <c r="A1081" s="114">
        <v>5000</v>
      </c>
      <c r="B1081" s="331" t="s">
        <v>287</v>
      </c>
      <c r="C1081" s="332"/>
      <c r="D1081" s="115">
        <f>D1082+D1137+D1173+D1192+D1247+D1257+D1330+D1412+D1449</f>
        <v>69225</v>
      </c>
      <c r="E1081" s="116">
        <f t="shared" ref="E1081:P1081" si="81">E1082+E1137+E1173+E1192+E1247+E1257+E1330+E1412+E1449</f>
        <v>3225</v>
      </c>
      <c r="F1081" s="116">
        <f t="shared" si="81"/>
        <v>3225</v>
      </c>
      <c r="G1081" s="116">
        <f t="shared" si="81"/>
        <v>2003225</v>
      </c>
      <c r="H1081" s="116">
        <f t="shared" si="81"/>
        <v>28225</v>
      </c>
      <c r="I1081" s="116">
        <f t="shared" si="81"/>
        <v>3225</v>
      </c>
      <c r="J1081" s="116">
        <f t="shared" si="81"/>
        <v>3225</v>
      </c>
      <c r="K1081" s="116">
        <f t="shared" si="81"/>
        <v>23225</v>
      </c>
      <c r="L1081" s="116">
        <f t="shared" si="81"/>
        <v>39225</v>
      </c>
      <c r="M1081" s="116">
        <f t="shared" si="81"/>
        <v>3225</v>
      </c>
      <c r="N1081" s="116">
        <f t="shared" si="81"/>
        <v>23225</v>
      </c>
      <c r="O1081" s="116">
        <f t="shared" si="81"/>
        <v>3225</v>
      </c>
      <c r="P1081" s="116">
        <f t="shared" si="81"/>
        <v>2205700</v>
      </c>
    </row>
    <row r="1082" spans="1:16" x14ac:dyDescent="0.25">
      <c r="A1082" s="112">
        <v>5100</v>
      </c>
      <c r="B1082" s="321" t="s">
        <v>288</v>
      </c>
      <c r="C1082" s="322"/>
      <c r="D1082" s="110">
        <f>SUM(D1083:D1136)</f>
        <v>69225</v>
      </c>
      <c r="E1082" s="110">
        <f t="shared" ref="E1082:P1082" si="82">SUM(E1083:E1136)</f>
        <v>3225</v>
      </c>
      <c r="F1082" s="110">
        <f t="shared" si="82"/>
        <v>3225</v>
      </c>
      <c r="G1082" s="110">
        <f t="shared" si="82"/>
        <v>3225</v>
      </c>
      <c r="H1082" s="110">
        <f t="shared" si="82"/>
        <v>28225</v>
      </c>
      <c r="I1082" s="110">
        <f t="shared" si="82"/>
        <v>3225</v>
      </c>
      <c r="J1082" s="110">
        <f t="shared" si="82"/>
        <v>3225</v>
      </c>
      <c r="K1082" s="110">
        <f t="shared" si="82"/>
        <v>23225</v>
      </c>
      <c r="L1082" s="110">
        <f t="shared" si="82"/>
        <v>39225</v>
      </c>
      <c r="M1082" s="110">
        <f t="shared" si="82"/>
        <v>3225</v>
      </c>
      <c r="N1082" s="110">
        <f t="shared" si="82"/>
        <v>23225</v>
      </c>
      <c r="O1082" s="110">
        <f t="shared" si="82"/>
        <v>3225</v>
      </c>
      <c r="P1082" s="110">
        <f t="shared" si="82"/>
        <v>205700</v>
      </c>
    </row>
    <row r="1083" spans="1:16" x14ac:dyDescent="0.25">
      <c r="A1083" s="327">
        <v>511</v>
      </c>
      <c r="B1083" s="329" t="s">
        <v>289</v>
      </c>
      <c r="C1083" s="156">
        <v>11</v>
      </c>
      <c r="D1083" s="101"/>
      <c r="E1083" s="31"/>
      <c r="F1083" s="31"/>
      <c r="G1083" s="31"/>
      <c r="H1083" s="31"/>
      <c r="I1083" s="31"/>
      <c r="J1083" s="31"/>
      <c r="K1083" s="31"/>
      <c r="L1083" s="31"/>
      <c r="M1083" s="31"/>
      <c r="N1083" s="31"/>
      <c r="O1083" s="31"/>
      <c r="P1083" s="83">
        <f t="shared" ref="P1083:P1136" si="83">SUM(D1083:O1083)</f>
        <v>0</v>
      </c>
    </row>
    <row r="1084" spans="1:16" x14ac:dyDescent="0.25">
      <c r="A1084" s="328"/>
      <c r="B1084" s="330"/>
      <c r="C1084" s="156">
        <v>12</v>
      </c>
      <c r="D1084" s="101"/>
      <c r="E1084" s="31"/>
      <c r="F1084" s="31"/>
      <c r="G1084" s="31"/>
      <c r="H1084" s="31"/>
      <c r="I1084" s="31"/>
      <c r="J1084" s="31"/>
      <c r="K1084" s="31"/>
      <c r="L1084" s="31"/>
      <c r="M1084" s="31"/>
      <c r="N1084" s="31"/>
      <c r="O1084" s="31"/>
      <c r="P1084" s="83">
        <f t="shared" si="83"/>
        <v>0</v>
      </c>
    </row>
    <row r="1085" spans="1:16" x14ac:dyDescent="0.25">
      <c r="A1085" s="328"/>
      <c r="B1085" s="330"/>
      <c r="C1085" s="156">
        <v>14</v>
      </c>
      <c r="D1085" s="101"/>
      <c r="E1085" s="31"/>
      <c r="F1085" s="31"/>
      <c r="G1085" s="31"/>
      <c r="H1085" s="31"/>
      <c r="I1085" s="31"/>
      <c r="J1085" s="31"/>
      <c r="K1085" s="31"/>
      <c r="L1085" s="31"/>
      <c r="M1085" s="31"/>
      <c r="N1085" s="31"/>
      <c r="O1085" s="31"/>
      <c r="P1085" s="83">
        <f t="shared" si="83"/>
        <v>0</v>
      </c>
    </row>
    <row r="1086" spans="1:16" x14ac:dyDescent="0.25">
      <c r="A1086" s="328"/>
      <c r="B1086" s="330"/>
      <c r="C1086" s="156">
        <v>15</v>
      </c>
      <c r="D1086" s="101">
        <v>36000</v>
      </c>
      <c r="E1086" s="31"/>
      <c r="F1086" s="31"/>
      <c r="G1086" s="31"/>
      <c r="H1086" s="31"/>
      <c r="I1086" s="31"/>
      <c r="J1086" s="31"/>
      <c r="K1086" s="31">
        <v>20000</v>
      </c>
      <c r="L1086" s="31"/>
      <c r="M1086" s="31"/>
      <c r="N1086" s="31"/>
      <c r="O1086" s="31"/>
      <c r="P1086" s="83">
        <f t="shared" si="83"/>
        <v>56000</v>
      </c>
    </row>
    <row r="1087" spans="1:16" x14ac:dyDescent="0.25">
      <c r="A1087" s="328"/>
      <c r="B1087" s="330"/>
      <c r="C1087" s="156">
        <v>16</v>
      </c>
      <c r="D1087" s="101"/>
      <c r="E1087" s="31"/>
      <c r="F1087" s="31"/>
      <c r="G1087" s="31"/>
      <c r="H1087" s="31"/>
      <c r="I1087" s="31"/>
      <c r="J1087" s="31"/>
      <c r="K1087" s="31"/>
      <c r="L1087" s="31"/>
      <c r="M1087" s="31"/>
      <c r="N1087" s="31"/>
      <c r="O1087" s="31"/>
      <c r="P1087" s="83">
        <f t="shared" si="83"/>
        <v>0</v>
      </c>
    </row>
    <row r="1088" spans="1:16" x14ac:dyDescent="0.25">
      <c r="A1088" s="328"/>
      <c r="B1088" s="330"/>
      <c r="C1088" s="156">
        <v>17</v>
      </c>
      <c r="D1088" s="101"/>
      <c r="E1088" s="31"/>
      <c r="F1088" s="31"/>
      <c r="G1088" s="31"/>
      <c r="H1088" s="31"/>
      <c r="I1088" s="31"/>
      <c r="J1088" s="31"/>
      <c r="K1088" s="31"/>
      <c r="L1088" s="31"/>
      <c r="M1088" s="31"/>
      <c r="N1088" s="31"/>
      <c r="O1088" s="31"/>
      <c r="P1088" s="83">
        <f t="shared" si="83"/>
        <v>0</v>
      </c>
    </row>
    <row r="1089" spans="1:16" x14ac:dyDescent="0.25">
      <c r="A1089" s="328"/>
      <c r="B1089" s="330"/>
      <c r="C1089" s="156">
        <v>25</v>
      </c>
      <c r="D1089" s="101"/>
      <c r="E1089" s="31"/>
      <c r="F1089" s="31"/>
      <c r="G1089" s="31"/>
      <c r="H1089" s="31"/>
      <c r="I1089" s="31"/>
      <c r="J1089" s="31"/>
      <c r="K1089" s="31"/>
      <c r="L1089" s="31"/>
      <c r="M1089" s="31"/>
      <c r="N1089" s="31"/>
      <c r="O1089" s="31"/>
      <c r="P1089" s="83">
        <f t="shared" si="83"/>
        <v>0</v>
      </c>
    </row>
    <row r="1090" spans="1:16" x14ac:dyDescent="0.25">
      <c r="A1090" s="328"/>
      <c r="B1090" s="330"/>
      <c r="C1090" s="156">
        <v>26</v>
      </c>
      <c r="D1090" s="101"/>
      <c r="E1090" s="31"/>
      <c r="F1090" s="31"/>
      <c r="G1090" s="31"/>
      <c r="H1090" s="31"/>
      <c r="I1090" s="31"/>
      <c r="J1090" s="31"/>
      <c r="K1090" s="31"/>
      <c r="L1090" s="31"/>
      <c r="M1090" s="31"/>
      <c r="N1090" s="31"/>
      <c r="O1090" s="31"/>
      <c r="P1090" s="83">
        <f t="shared" si="83"/>
        <v>0</v>
      </c>
    </row>
    <row r="1091" spans="1:16" x14ac:dyDescent="0.25">
      <c r="A1091" s="333"/>
      <c r="B1091" s="334"/>
      <c r="C1091" s="156">
        <v>27</v>
      </c>
      <c r="D1091" s="101"/>
      <c r="E1091" s="31"/>
      <c r="F1091" s="31"/>
      <c r="G1091" s="31"/>
      <c r="H1091" s="31"/>
      <c r="I1091" s="31"/>
      <c r="J1091" s="31"/>
      <c r="K1091" s="31"/>
      <c r="L1091" s="31"/>
      <c r="M1091" s="31"/>
      <c r="N1091" s="31"/>
      <c r="O1091" s="31"/>
      <c r="P1091" s="83">
        <f t="shared" si="83"/>
        <v>0</v>
      </c>
    </row>
    <row r="1092" spans="1:16" x14ac:dyDescent="0.25">
      <c r="A1092" s="327">
        <v>512</v>
      </c>
      <c r="B1092" s="329" t="s">
        <v>290</v>
      </c>
      <c r="C1092" s="156">
        <v>11</v>
      </c>
      <c r="D1092" s="101"/>
      <c r="E1092" s="31"/>
      <c r="F1092" s="31"/>
      <c r="G1092" s="31"/>
      <c r="H1092" s="31"/>
      <c r="I1092" s="31"/>
      <c r="J1092" s="31"/>
      <c r="K1092" s="31"/>
      <c r="L1092" s="31"/>
      <c r="M1092" s="31"/>
      <c r="N1092" s="31"/>
      <c r="O1092" s="31"/>
      <c r="P1092" s="83">
        <f t="shared" si="83"/>
        <v>0</v>
      </c>
    </row>
    <row r="1093" spans="1:16" x14ac:dyDescent="0.25">
      <c r="A1093" s="328"/>
      <c r="B1093" s="330"/>
      <c r="C1093" s="156">
        <v>12</v>
      </c>
      <c r="D1093" s="101"/>
      <c r="E1093" s="31"/>
      <c r="F1093" s="31"/>
      <c r="G1093" s="31"/>
      <c r="H1093" s="31"/>
      <c r="I1093" s="31"/>
      <c r="J1093" s="31"/>
      <c r="K1093" s="31"/>
      <c r="L1093" s="31"/>
      <c r="M1093" s="31"/>
      <c r="N1093" s="31"/>
      <c r="O1093" s="31"/>
      <c r="P1093" s="83">
        <f t="shared" si="83"/>
        <v>0</v>
      </c>
    </row>
    <row r="1094" spans="1:16" x14ac:dyDescent="0.25">
      <c r="A1094" s="328"/>
      <c r="B1094" s="330"/>
      <c r="C1094" s="156">
        <v>14</v>
      </c>
      <c r="D1094" s="101"/>
      <c r="E1094" s="31"/>
      <c r="F1094" s="31"/>
      <c r="G1094" s="31"/>
      <c r="H1094" s="31"/>
      <c r="I1094" s="31"/>
      <c r="J1094" s="31"/>
      <c r="K1094" s="31"/>
      <c r="L1094" s="31"/>
      <c r="M1094" s="31"/>
      <c r="N1094" s="31"/>
      <c r="O1094" s="31"/>
      <c r="P1094" s="83">
        <f t="shared" si="83"/>
        <v>0</v>
      </c>
    </row>
    <row r="1095" spans="1:16" x14ac:dyDescent="0.25">
      <c r="A1095" s="328"/>
      <c r="B1095" s="330"/>
      <c r="C1095" s="156">
        <v>15</v>
      </c>
      <c r="D1095" s="101">
        <v>3225</v>
      </c>
      <c r="E1095" s="101">
        <v>3225</v>
      </c>
      <c r="F1095" s="101">
        <v>3225</v>
      </c>
      <c r="G1095" s="101">
        <v>3225</v>
      </c>
      <c r="H1095" s="101">
        <v>3225</v>
      </c>
      <c r="I1095" s="101">
        <v>3225</v>
      </c>
      <c r="J1095" s="101">
        <v>3225</v>
      </c>
      <c r="K1095" s="101">
        <v>3225</v>
      </c>
      <c r="L1095" s="101">
        <v>3225</v>
      </c>
      <c r="M1095" s="101">
        <v>3225</v>
      </c>
      <c r="N1095" s="101">
        <v>3225</v>
      </c>
      <c r="O1095" s="101">
        <v>3225</v>
      </c>
      <c r="P1095" s="83">
        <f t="shared" si="83"/>
        <v>38700</v>
      </c>
    </row>
    <row r="1096" spans="1:16" x14ac:dyDescent="0.25">
      <c r="A1096" s="328"/>
      <c r="B1096" s="330"/>
      <c r="C1096" s="156">
        <v>16</v>
      </c>
      <c r="D1096" s="101"/>
      <c r="E1096" s="31"/>
      <c r="F1096" s="31"/>
      <c r="G1096" s="31"/>
      <c r="H1096" s="31"/>
      <c r="I1096" s="31"/>
      <c r="J1096" s="31"/>
      <c r="K1096" s="31"/>
      <c r="L1096" s="31"/>
      <c r="M1096" s="31"/>
      <c r="N1096" s="31"/>
      <c r="O1096" s="31"/>
      <c r="P1096" s="83">
        <f t="shared" si="83"/>
        <v>0</v>
      </c>
    </row>
    <row r="1097" spans="1:16" x14ac:dyDescent="0.25">
      <c r="A1097" s="328"/>
      <c r="B1097" s="330"/>
      <c r="C1097" s="156">
        <v>17</v>
      </c>
      <c r="D1097" s="101"/>
      <c r="E1097" s="31"/>
      <c r="F1097" s="31"/>
      <c r="G1097" s="31"/>
      <c r="H1097" s="31"/>
      <c r="I1097" s="31"/>
      <c r="J1097" s="31"/>
      <c r="K1097" s="31"/>
      <c r="L1097" s="31"/>
      <c r="M1097" s="31"/>
      <c r="N1097" s="31"/>
      <c r="O1097" s="31"/>
      <c r="P1097" s="83">
        <f t="shared" si="83"/>
        <v>0</v>
      </c>
    </row>
    <row r="1098" spans="1:16" x14ac:dyDescent="0.25">
      <c r="A1098" s="328"/>
      <c r="B1098" s="330"/>
      <c r="C1098" s="156">
        <v>25</v>
      </c>
      <c r="D1098" s="101"/>
      <c r="E1098" s="31"/>
      <c r="F1098" s="31"/>
      <c r="G1098" s="31"/>
      <c r="H1098" s="31"/>
      <c r="I1098" s="31"/>
      <c r="J1098" s="31"/>
      <c r="K1098" s="31"/>
      <c r="L1098" s="31"/>
      <c r="M1098" s="31"/>
      <c r="N1098" s="31"/>
      <c r="O1098" s="31"/>
      <c r="P1098" s="83">
        <f t="shared" si="83"/>
        <v>0</v>
      </c>
    </row>
    <row r="1099" spans="1:16" x14ac:dyDescent="0.25">
      <c r="A1099" s="328"/>
      <c r="B1099" s="330"/>
      <c r="C1099" s="156">
        <v>26</v>
      </c>
      <c r="D1099" s="101"/>
      <c r="E1099" s="31"/>
      <c r="F1099" s="31"/>
      <c r="G1099" s="31"/>
      <c r="H1099" s="31"/>
      <c r="I1099" s="31"/>
      <c r="J1099" s="31"/>
      <c r="K1099" s="31"/>
      <c r="L1099" s="31"/>
      <c r="M1099" s="31"/>
      <c r="N1099" s="31"/>
      <c r="O1099" s="31"/>
      <c r="P1099" s="83">
        <f t="shared" si="83"/>
        <v>0</v>
      </c>
    </row>
    <row r="1100" spans="1:16" x14ac:dyDescent="0.25">
      <c r="A1100" s="333"/>
      <c r="B1100" s="334"/>
      <c r="C1100" s="156">
        <v>27</v>
      </c>
      <c r="D1100" s="101"/>
      <c r="E1100" s="31"/>
      <c r="F1100" s="31"/>
      <c r="G1100" s="31"/>
      <c r="H1100" s="31"/>
      <c r="I1100" s="31"/>
      <c r="J1100" s="31"/>
      <c r="K1100" s="31"/>
      <c r="L1100" s="31"/>
      <c r="M1100" s="31"/>
      <c r="N1100" s="31"/>
      <c r="O1100" s="31"/>
      <c r="P1100" s="83">
        <f t="shared" si="83"/>
        <v>0</v>
      </c>
    </row>
    <row r="1101" spans="1:16" x14ac:dyDescent="0.25">
      <c r="A1101" s="327">
        <v>513</v>
      </c>
      <c r="B1101" s="329" t="s">
        <v>291</v>
      </c>
      <c r="C1101" s="156">
        <v>11</v>
      </c>
      <c r="D1101" s="101"/>
      <c r="E1101" s="31"/>
      <c r="F1101" s="31"/>
      <c r="G1101" s="31"/>
      <c r="H1101" s="31"/>
      <c r="I1101" s="31"/>
      <c r="J1101" s="31"/>
      <c r="K1101" s="31"/>
      <c r="L1101" s="31"/>
      <c r="M1101" s="31"/>
      <c r="N1101" s="31"/>
      <c r="O1101" s="31"/>
      <c r="P1101" s="83">
        <f t="shared" si="83"/>
        <v>0</v>
      </c>
    </row>
    <row r="1102" spans="1:16" x14ac:dyDescent="0.25">
      <c r="A1102" s="328"/>
      <c r="B1102" s="330"/>
      <c r="C1102" s="156">
        <v>12</v>
      </c>
      <c r="D1102" s="101"/>
      <c r="E1102" s="31"/>
      <c r="F1102" s="31"/>
      <c r="G1102" s="31"/>
      <c r="H1102" s="31"/>
      <c r="I1102" s="31"/>
      <c r="J1102" s="31"/>
      <c r="K1102" s="31"/>
      <c r="L1102" s="31"/>
      <c r="M1102" s="31"/>
      <c r="N1102" s="31"/>
      <c r="O1102" s="31"/>
      <c r="P1102" s="83">
        <f t="shared" si="83"/>
        <v>0</v>
      </c>
    </row>
    <row r="1103" spans="1:16" x14ac:dyDescent="0.25">
      <c r="A1103" s="328"/>
      <c r="B1103" s="330"/>
      <c r="C1103" s="156">
        <v>14</v>
      </c>
      <c r="D1103" s="101"/>
      <c r="E1103" s="31"/>
      <c r="F1103" s="31"/>
      <c r="G1103" s="31"/>
      <c r="H1103" s="31"/>
      <c r="I1103" s="31"/>
      <c r="J1103" s="31"/>
      <c r="K1103" s="31"/>
      <c r="L1103" s="31"/>
      <c r="M1103" s="31"/>
      <c r="N1103" s="31"/>
      <c r="O1103" s="31"/>
      <c r="P1103" s="83">
        <f t="shared" si="83"/>
        <v>0</v>
      </c>
    </row>
    <row r="1104" spans="1:16" x14ac:dyDescent="0.25">
      <c r="A1104" s="328"/>
      <c r="B1104" s="330"/>
      <c r="C1104" s="156">
        <v>15</v>
      </c>
      <c r="D1104" s="101"/>
      <c r="E1104" s="31"/>
      <c r="F1104" s="31"/>
      <c r="G1104" s="31"/>
      <c r="H1104" s="31"/>
      <c r="I1104" s="31"/>
      <c r="J1104" s="31"/>
      <c r="K1104" s="31"/>
      <c r="L1104" s="31"/>
      <c r="M1104" s="31"/>
      <c r="N1104" s="31"/>
      <c r="O1104" s="31"/>
      <c r="P1104" s="83">
        <f t="shared" si="83"/>
        <v>0</v>
      </c>
    </row>
    <row r="1105" spans="1:16" x14ac:dyDescent="0.25">
      <c r="A1105" s="328"/>
      <c r="B1105" s="330"/>
      <c r="C1105" s="156">
        <v>16</v>
      </c>
      <c r="D1105" s="101"/>
      <c r="E1105" s="31"/>
      <c r="F1105" s="31"/>
      <c r="G1105" s="31"/>
      <c r="H1105" s="31"/>
      <c r="I1105" s="31"/>
      <c r="J1105" s="31"/>
      <c r="K1105" s="31"/>
      <c r="L1105" s="31"/>
      <c r="M1105" s="31"/>
      <c r="N1105" s="31"/>
      <c r="O1105" s="31"/>
      <c r="P1105" s="83">
        <f t="shared" si="83"/>
        <v>0</v>
      </c>
    </row>
    <row r="1106" spans="1:16" x14ac:dyDescent="0.25">
      <c r="A1106" s="328"/>
      <c r="B1106" s="330"/>
      <c r="C1106" s="156">
        <v>17</v>
      </c>
      <c r="D1106" s="101"/>
      <c r="E1106" s="31"/>
      <c r="F1106" s="31"/>
      <c r="G1106" s="31"/>
      <c r="H1106" s="31"/>
      <c r="I1106" s="31"/>
      <c r="J1106" s="31"/>
      <c r="K1106" s="31"/>
      <c r="L1106" s="31"/>
      <c r="M1106" s="31"/>
      <c r="N1106" s="31"/>
      <c r="O1106" s="31"/>
      <c r="P1106" s="83">
        <f t="shared" si="83"/>
        <v>0</v>
      </c>
    </row>
    <row r="1107" spans="1:16" x14ac:dyDescent="0.25">
      <c r="A1107" s="328"/>
      <c r="B1107" s="330"/>
      <c r="C1107" s="156">
        <v>25</v>
      </c>
      <c r="D1107" s="101"/>
      <c r="E1107" s="31"/>
      <c r="F1107" s="31"/>
      <c r="G1107" s="31"/>
      <c r="H1107" s="31"/>
      <c r="I1107" s="31"/>
      <c r="J1107" s="31"/>
      <c r="K1107" s="31"/>
      <c r="L1107" s="31"/>
      <c r="M1107" s="31"/>
      <c r="N1107" s="31"/>
      <c r="O1107" s="31"/>
      <c r="P1107" s="83">
        <f t="shared" si="83"/>
        <v>0</v>
      </c>
    </row>
    <row r="1108" spans="1:16" x14ac:dyDescent="0.25">
      <c r="A1108" s="328"/>
      <c r="B1108" s="330"/>
      <c r="C1108" s="156">
        <v>26</v>
      </c>
      <c r="D1108" s="101"/>
      <c r="E1108" s="31"/>
      <c r="F1108" s="31"/>
      <c r="G1108" s="31"/>
      <c r="H1108" s="31"/>
      <c r="I1108" s="31"/>
      <c r="J1108" s="31"/>
      <c r="K1108" s="31"/>
      <c r="L1108" s="31"/>
      <c r="M1108" s="31"/>
      <c r="N1108" s="31"/>
      <c r="O1108" s="31"/>
      <c r="P1108" s="83">
        <f t="shared" si="83"/>
        <v>0</v>
      </c>
    </row>
    <row r="1109" spans="1:16" x14ac:dyDescent="0.25">
      <c r="A1109" s="333"/>
      <c r="B1109" s="334"/>
      <c r="C1109" s="156">
        <v>27</v>
      </c>
      <c r="D1109" s="101"/>
      <c r="E1109" s="31"/>
      <c r="F1109" s="31"/>
      <c r="G1109" s="31"/>
      <c r="H1109" s="31"/>
      <c r="I1109" s="31"/>
      <c r="J1109" s="31"/>
      <c r="K1109" s="31"/>
      <c r="L1109" s="31"/>
      <c r="M1109" s="31"/>
      <c r="N1109" s="31"/>
      <c r="O1109" s="31"/>
      <c r="P1109" s="83">
        <f t="shared" si="83"/>
        <v>0</v>
      </c>
    </row>
    <row r="1110" spans="1:16" x14ac:dyDescent="0.25">
      <c r="A1110" s="327">
        <v>514</v>
      </c>
      <c r="B1110" s="329" t="s">
        <v>292</v>
      </c>
      <c r="C1110" s="156">
        <v>11</v>
      </c>
      <c r="D1110" s="101"/>
      <c r="E1110" s="31"/>
      <c r="F1110" s="31"/>
      <c r="G1110" s="31"/>
      <c r="H1110" s="31"/>
      <c r="I1110" s="31"/>
      <c r="J1110" s="31"/>
      <c r="K1110" s="31"/>
      <c r="L1110" s="31"/>
      <c r="M1110" s="31"/>
      <c r="N1110" s="31"/>
      <c r="O1110" s="31"/>
      <c r="P1110" s="83">
        <f t="shared" si="83"/>
        <v>0</v>
      </c>
    </row>
    <row r="1111" spans="1:16" x14ac:dyDescent="0.25">
      <c r="A1111" s="328"/>
      <c r="B1111" s="330"/>
      <c r="C1111" s="156">
        <v>12</v>
      </c>
      <c r="D1111" s="101"/>
      <c r="E1111" s="31"/>
      <c r="F1111" s="31"/>
      <c r="G1111" s="31"/>
      <c r="H1111" s="31"/>
      <c r="I1111" s="31"/>
      <c r="J1111" s="31"/>
      <c r="K1111" s="31"/>
      <c r="L1111" s="31"/>
      <c r="M1111" s="31"/>
      <c r="N1111" s="31"/>
      <c r="O1111" s="31"/>
      <c r="P1111" s="83">
        <f t="shared" si="83"/>
        <v>0</v>
      </c>
    </row>
    <row r="1112" spans="1:16" x14ac:dyDescent="0.25">
      <c r="A1112" s="328"/>
      <c r="B1112" s="330"/>
      <c r="C1112" s="156">
        <v>14</v>
      </c>
      <c r="D1112" s="101"/>
      <c r="E1112" s="31"/>
      <c r="F1112" s="31"/>
      <c r="G1112" s="31"/>
      <c r="H1112" s="31"/>
      <c r="I1112" s="31"/>
      <c r="J1112" s="31"/>
      <c r="K1112" s="31"/>
      <c r="L1112" s="31"/>
      <c r="M1112" s="31"/>
      <c r="N1112" s="31"/>
      <c r="O1112" s="31"/>
      <c r="P1112" s="83">
        <f t="shared" si="83"/>
        <v>0</v>
      </c>
    </row>
    <row r="1113" spans="1:16" x14ac:dyDescent="0.25">
      <c r="A1113" s="328"/>
      <c r="B1113" s="330"/>
      <c r="C1113" s="156">
        <v>15</v>
      </c>
      <c r="D1113" s="101"/>
      <c r="E1113" s="31"/>
      <c r="F1113" s="31"/>
      <c r="G1113" s="31"/>
      <c r="H1113" s="31"/>
      <c r="I1113" s="31"/>
      <c r="J1113" s="31"/>
      <c r="K1113" s="31"/>
      <c r="L1113" s="31"/>
      <c r="M1113" s="31"/>
      <c r="N1113" s="31"/>
      <c r="O1113" s="31"/>
      <c r="P1113" s="83">
        <f t="shared" si="83"/>
        <v>0</v>
      </c>
    </row>
    <row r="1114" spans="1:16" x14ac:dyDescent="0.25">
      <c r="A1114" s="328"/>
      <c r="B1114" s="330"/>
      <c r="C1114" s="156">
        <v>16</v>
      </c>
      <c r="D1114" s="101"/>
      <c r="E1114" s="31"/>
      <c r="F1114" s="31"/>
      <c r="G1114" s="31"/>
      <c r="H1114" s="31"/>
      <c r="I1114" s="31"/>
      <c r="J1114" s="31"/>
      <c r="K1114" s="31"/>
      <c r="L1114" s="31"/>
      <c r="M1114" s="31"/>
      <c r="N1114" s="31"/>
      <c r="O1114" s="31"/>
      <c r="P1114" s="83">
        <f t="shared" si="83"/>
        <v>0</v>
      </c>
    </row>
    <row r="1115" spans="1:16" x14ac:dyDescent="0.25">
      <c r="A1115" s="328"/>
      <c r="B1115" s="330"/>
      <c r="C1115" s="156">
        <v>17</v>
      </c>
      <c r="D1115" s="101"/>
      <c r="E1115" s="31"/>
      <c r="F1115" s="31"/>
      <c r="G1115" s="31"/>
      <c r="H1115" s="31"/>
      <c r="I1115" s="31"/>
      <c r="J1115" s="31"/>
      <c r="K1115" s="31"/>
      <c r="L1115" s="31"/>
      <c r="M1115" s="31"/>
      <c r="N1115" s="31"/>
      <c r="O1115" s="31"/>
      <c r="P1115" s="83">
        <f t="shared" si="83"/>
        <v>0</v>
      </c>
    </row>
    <row r="1116" spans="1:16" x14ac:dyDescent="0.25">
      <c r="A1116" s="328"/>
      <c r="B1116" s="330"/>
      <c r="C1116" s="156">
        <v>25</v>
      </c>
      <c r="D1116" s="101"/>
      <c r="E1116" s="31"/>
      <c r="F1116" s="31"/>
      <c r="G1116" s="31"/>
      <c r="H1116" s="31"/>
      <c r="I1116" s="31"/>
      <c r="J1116" s="31"/>
      <c r="K1116" s="31"/>
      <c r="L1116" s="31"/>
      <c r="M1116" s="31"/>
      <c r="N1116" s="31"/>
      <c r="O1116" s="31"/>
      <c r="P1116" s="83">
        <f t="shared" si="83"/>
        <v>0</v>
      </c>
    </row>
    <row r="1117" spans="1:16" x14ac:dyDescent="0.25">
      <c r="A1117" s="328"/>
      <c r="B1117" s="330"/>
      <c r="C1117" s="156">
        <v>26</v>
      </c>
      <c r="D1117" s="101"/>
      <c r="E1117" s="31"/>
      <c r="F1117" s="31"/>
      <c r="G1117" s="31"/>
      <c r="H1117" s="31"/>
      <c r="I1117" s="31"/>
      <c r="J1117" s="31"/>
      <c r="K1117" s="31"/>
      <c r="L1117" s="31"/>
      <c r="M1117" s="31"/>
      <c r="N1117" s="31"/>
      <c r="O1117" s="31"/>
      <c r="P1117" s="83">
        <f t="shared" si="83"/>
        <v>0</v>
      </c>
    </row>
    <row r="1118" spans="1:16" x14ac:dyDescent="0.25">
      <c r="A1118" s="333"/>
      <c r="B1118" s="334"/>
      <c r="C1118" s="156">
        <v>27</v>
      </c>
      <c r="D1118" s="101"/>
      <c r="E1118" s="31"/>
      <c r="F1118" s="31"/>
      <c r="G1118" s="31"/>
      <c r="H1118" s="31"/>
      <c r="I1118" s="31"/>
      <c r="J1118" s="31"/>
      <c r="K1118" s="31"/>
      <c r="L1118" s="31"/>
      <c r="M1118" s="31"/>
      <c r="N1118" s="31"/>
      <c r="O1118" s="31"/>
      <c r="P1118" s="83">
        <f t="shared" si="83"/>
        <v>0</v>
      </c>
    </row>
    <row r="1119" spans="1:16" x14ac:dyDescent="0.25">
      <c r="A1119" s="327">
        <v>515</v>
      </c>
      <c r="B1119" s="329" t="s">
        <v>293</v>
      </c>
      <c r="C1119" s="156">
        <v>11</v>
      </c>
      <c r="D1119" s="101"/>
      <c r="E1119" s="31"/>
      <c r="F1119" s="31"/>
      <c r="G1119" s="31"/>
      <c r="H1119" s="31"/>
      <c r="I1119" s="31"/>
      <c r="J1119" s="31"/>
      <c r="K1119" s="31"/>
      <c r="L1119" s="31"/>
      <c r="M1119" s="31"/>
      <c r="N1119" s="31"/>
      <c r="O1119" s="31"/>
      <c r="P1119" s="83">
        <f t="shared" si="83"/>
        <v>0</v>
      </c>
    </row>
    <row r="1120" spans="1:16" x14ac:dyDescent="0.25">
      <c r="A1120" s="328"/>
      <c r="B1120" s="330"/>
      <c r="C1120" s="156">
        <v>12</v>
      </c>
      <c r="D1120" s="101"/>
      <c r="E1120" s="31"/>
      <c r="F1120" s="31"/>
      <c r="G1120" s="31"/>
      <c r="H1120" s="31"/>
      <c r="I1120" s="31"/>
      <c r="J1120" s="31"/>
      <c r="K1120" s="31"/>
      <c r="L1120" s="31"/>
      <c r="M1120" s="31"/>
      <c r="N1120" s="31"/>
      <c r="O1120" s="31"/>
      <c r="P1120" s="83">
        <f t="shared" si="83"/>
        <v>0</v>
      </c>
    </row>
    <row r="1121" spans="1:16" x14ac:dyDescent="0.25">
      <c r="A1121" s="328"/>
      <c r="B1121" s="330"/>
      <c r="C1121" s="156">
        <v>14</v>
      </c>
      <c r="D1121" s="101"/>
      <c r="E1121" s="31"/>
      <c r="F1121" s="31"/>
      <c r="G1121" s="31"/>
      <c r="H1121" s="31"/>
      <c r="I1121" s="31"/>
      <c r="J1121" s="31"/>
      <c r="K1121" s="31"/>
      <c r="L1121" s="31"/>
      <c r="M1121" s="31"/>
      <c r="N1121" s="31"/>
      <c r="O1121" s="31"/>
      <c r="P1121" s="83">
        <f t="shared" si="83"/>
        <v>0</v>
      </c>
    </row>
    <row r="1122" spans="1:16" x14ac:dyDescent="0.25">
      <c r="A1122" s="328"/>
      <c r="B1122" s="330"/>
      <c r="C1122" s="156">
        <v>15</v>
      </c>
      <c r="D1122" s="101">
        <v>30000</v>
      </c>
      <c r="E1122" s="31"/>
      <c r="F1122" s="31"/>
      <c r="G1122" s="31"/>
      <c r="H1122" s="31">
        <v>25000</v>
      </c>
      <c r="I1122" s="31"/>
      <c r="J1122" s="31"/>
      <c r="K1122" s="31"/>
      <c r="L1122" s="31">
        <v>36000</v>
      </c>
      <c r="M1122" s="31"/>
      <c r="N1122" s="31">
        <v>20000</v>
      </c>
      <c r="O1122" s="31"/>
      <c r="P1122" s="83">
        <f t="shared" si="83"/>
        <v>111000</v>
      </c>
    </row>
    <row r="1123" spans="1:16" x14ac:dyDescent="0.25">
      <c r="A1123" s="328"/>
      <c r="B1123" s="330"/>
      <c r="C1123" s="156">
        <v>16</v>
      </c>
      <c r="D1123" s="101"/>
      <c r="E1123" s="31"/>
      <c r="F1123" s="31"/>
      <c r="G1123" s="31"/>
      <c r="H1123" s="31"/>
      <c r="I1123" s="31"/>
      <c r="J1123" s="31"/>
      <c r="K1123" s="31"/>
      <c r="L1123" s="31"/>
      <c r="M1123" s="31"/>
      <c r="N1123" s="31"/>
      <c r="O1123" s="31"/>
      <c r="P1123" s="83">
        <f t="shared" si="83"/>
        <v>0</v>
      </c>
    </row>
    <row r="1124" spans="1:16" x14ac:dyDescent="0.25">
      <c r="A1124" s="328"/>
      <c r="B1124" s="330"/>
      <c r="C1124" s="156">
        <v>17</v>
      </c>
      <c r="D1124" s="101"/>
      <c r="E1124" s="31"/>
      <c r="F1124" s="31"/>
      <c r="G1124" s="31"/>
      <c r="H1124" s="31"/>
      <c r="I1124" s="31"/>
      <c r="J1124" s="31"/>
      <c r="K1124" s="31"/>
      <c r="L1124" s="31"/>
      <c r="M1124" s="31"/>
      <c r="N1124" s="31"/>
      <c r="O1124" s="31"/>
      <c r="P1124" s="83">
        <f t="shared" si="83"/>
        <v>0</v>
      </c>
    </row>
    <row r="1125" spans="1:16" x14ac:dyDescent="0.25">
      <c r="A1125" s="328"/>
      <c r="B1125" s="330"/>
      <c r="C1125" s="156">
        <v>25</v>
      </c>
      <c r="D1125" s="101"/>
      <c r="E1125" s="31"/>
      <c r="F1125" s="31"/>
      <c r="G1125" s="31"/>
      <c r="H1125" s="31"/>
      <c r="I1125" s="31"/>
      <c r="J1125" s="31"/>
      <c r="K1125" s="31"/>
      <c r="L1125" s="31"/>
      <c r="M1125" s="31"/>
      <c r="N1125" s="31"/>
      <c r="O1125" s="31"/>
      <c r="P1125" s="83">
        <f t="shared" si="83"/>
        <v>0</v>
      </c>
    </row>
    <row r="1126" spans="1:16" x14ac:dyDescent="0.25">
      <c r="A1126" s="328"/>
      <c r="B1126" s="330"/>
      <c r="C1126" s="156">
        <v>26</v>
      </c>
      <c r="D1126" s="101"/>
      <c r="E1126" s="31"/>
      <c r="F1126" s="31"/>
      <c r="G1126" s="31"/>
      <c r="H1126" s="31"/>
      <c r="I1126" s="31"/>
      <c r="J1126" s="31"/>
      <c r="K1126" s="31"/>
      <c r="L1126" s="31"/>
      <c r="M1126" s="31"/>
      <c r="N1126" s="31"/>
      <c r="O1126" s="31"/>
      <c r="P1126" s="83">
        <f t="shared" si="83"/>
        <v>0</v>
      </c>
    </row>
    <row r="1127" spans="1:16" x14ac:dyDescent="0.25">
      <c r="A1127" s="333"/>
      <c r="B1127" s="334"/>
      <c r="C1127" s="156">
        <v>27</v>
      </c>
      <c r="D1127" s="101"/>
      <c r="E1127" s="31"/>
      <c r="F1127" s="31"/>
      <c r="G1127" s="31"/>
      <c r="H1127" s="31"/>
      <c r="I1127" s="31"/>
      <c r="J1127" s="31"/>
      <c r="K1127" s="31"/>
      <c r="L1127" s="31"/>
      <c r="M1127" s="31"/>
      <c r="N1127" s="31"/>
      <c r="O1127" s="31"/>
      <c r="P1127" s="83">
        <f t="shared" si="83"/>
        <v>0</v>
      </c>
    </row>
    <row r="1128" spans="1:16" x14ac:dyDescent="0.25">
      <c r="A1128" s="327">
        <v>519</v>
      </c>
      <c r="B1128" s="329" t="s">
        <v>294</v>
      </c>
      <c r="C1128" s="156">
        <v>11</v>
      </c>
      <c r="D1128" s="101"/>
      <c r="E1128" s="31"/>
      <c r="F1128" s="31"/>
      <c r="G1128" s="31"/>
      <c r="H1128" s="31"/>
      <c r="I1128" s="31"/>
      <c r="J1128" s="31"/>
      <c r="K1128" s="31"/>
      <c r="L1128" s="31"/>
      <c r="M1128" s="31"/>
      <c r="N1128" s="31"/>
      <c r="O1128" s="31"/>
      <c r="P1128" s="83">
        <f t="shared" si="83"/>
        <v>0</v>
      </c>
    </row>
    <row r="1129" spans="1:16" x14ac:dyDescent="0.25">
      <c r="A1129" s="328"/>
      <c r="B1129" s="330"/>
      <c r="C1129" s="156">
        <v>12</v>
      </c>
      <c r="D1129" s="101"/>
      <c r="E1129" s="31"/>
      <c r="F1129" s="31"/>
      <c r="G1129" s="31"/>
      <c r="H1129" s="31"/>
      <c r="I1129" s="31"/>
      <c r="J1129" s="31"/>
      <c r="K1129" s="31"/>
      <c r="L1129" s="31"/>
      <c r="M1129" s="31"/>
      <c r="N1129" s="31"/>
      <c r="O1129" s="31"/>
      <c r="P1129" s="83">
        <f t="shared" si="83"/>
        <v>0</v>
      </c>
    </row>
    <row r="1130" spans="1:16" x14ac:dyDescent="0.25">
      <c r="A1130" s="328"/>
      <c r="B1130" s="330"/>
      <c r="C1130" s="156">
        <v>14</v>
      </c>
      <c r="D1130" s="101"/>
      <c r="E1130" s="31"/>
      <c r="F1130" s="31"/>
      <c r="G1130" s="31"/>
      <c r="H1130" s="31"/>
      <c r="I1130" s="31"/>
      <c r="J1130" s="31"/>
      <c r="K1130" s="31"/>
      <c r="L1130" s="31"/>
      <c r="M1130" s="31"/>
      <c r="N1130" s="31"/>
      <c r="O1130" s="31"/>
      <c r="P1130" s="83">
        <f t="shared" si="83"/>
        <v>0</v>
      </c>
    </row>
    <row r="1131" spans="1:16" x14ac:dyDescent="0.25">
      <c r="A1131" s="328"/>
      <c r="B1131" s="330"/>
      <c r="C1131" s="156">
        <v>15</v>
      </c>
      <c r="D1131" s="101"/>
      <c r="E1131" s="31"/>
      <c r="F1131" s="31"/>
      <c r="G1131" s="31"/>
      <c r="H1131" s="31"/>
      <c r="I1131" s="31"/>
      <c r="J1131" s="31"/>
      <c r="K1131" s="31"/>
      <c r="L1131" s="31"/>
      <c r="M1131" s="31"/>
      <c r="N1131" s="31"/>
      <c r="O1131" s="31"/>
      <c r="P1131" s="83">
        <f t="shared" si="83"/>
        <v>0</v>
      </c>
    </row>
    <row r="1132" spans="1:16" x14ac:dyDescent="0.25">
      <c r="A1132" s="328"/>
      <c r="B1132" s="330"/>
      <c r="C1132" s="156">
        <v>16</v>
      </c>
      <c r="D1132" s="101"/>
      <c r="E1132" s="31"/>
      <c r="F1132" s="31"/>
      <c r="G1132" s="31"/>
      <c r="H1132" s="31"/>
      <c r="I1132" s="31"/>
      <c r="J1132" s="31"/>
      <c r="K1132" s="31"/>
      <c r="L1132" s="31"/>
      <c r="M1132" s="31"/>
      <c r="N1132" s="31"/>
      <c r="O1132" s="31"/>
      <c r="P1132" s="83">
        <f t="shared" si="83"/>
        <v>0</v>
      </c>
    </row>
    <row r="1133" spans="1:16" x14ac:dyDescent="0.25">
      <c r="A1133" s="328"/>
      <c r="B1133" s="330"/>
      <c r="C1133" s="156">
        <v>17</v>
      </c>
      <c r="D1133" s="101"/>
      <c r="E1133" s="31"/>
      <c r="F1133" s="31"/>
      <c r="G1133" s="31"/>
      <c r="H1133" s="31"/>
      <c r="I1133" s="31"/>
      <c r="J1133" s="31"/>
      <c r="K1133" s="31"/>
      <c r="L1133" s="31"/>
      <c r="M1133" s="31"/>
      <c r="N1133" s="31"/>
      <c r="O1133" s="31"/>
      <c r="P1133" s="83">
        <f t="shared" si="83"/>
        <v>0</v>
      </c>
    </row>
    <row r="1134" spans="1:16" x14ac:dyDescent="0.25">
      <c r="A1134" s="328"/>
      <c r="B1134" s="330"/>
      <c r="C1134" s="156">
        <v>25</v>
      </c>
      <c r="D1134" s="101"/>
      <c r="E1134" s="31"/>
      <c r="F1134" s="31"/>
      <c r="G1134" s="31"/>
      <c r="H1134" s="31"/>
      <c r="I1134" s="31"/>
      <c r="J1134" s="31"/>
      <c r="K1134" s="31"/>
      <c r="L1134" s="31"/>
      <c r="M1134" s="31"/>
      <c r="N1134" s="31"/>
      <c r="O1134" s="31"/>
      <c r="P1134" s="83">
        <f t="shared" si="83"/>
        <v>0</v>
      </c>
    </row>
    <row r="1135" spans="1:16" x14ac:dyDescent="0.25">
      <c r="A1135" s="328"/>
      <c r="B1135" s="330"/>
      <c r="C1135" s="156">
        <v>26</v>
      </c>
      <c r="D1135" s="101"/>
      <c r="E1135" s="31"/>
      <c r="F1135" s="31"/>
      <c r="G1135" s="31"/>
      <c r="H1135" s="31"/>
      <c r="I1135" s="31"/>
      <c r="J1135" s="31"/>
      <c r="K1135" s="31"/>
      <c r="L1135" s="31"/>
      <c r="M1135" s="31"/>
      <c r="N1135" s="31"/>
      <c r="O1135" s="31"/>
      <c r="P1135" s="83">
        <f t="shared" si="83"/>
        <v>0</v>
      </c>
    </row>
    <row r="1136" spans="1:16" x14ac:dyDescent="0.25">
      <c r="A1136" s="333"/>
      <c r="B1136" s="334"/>
      <c r="C1136" s="156">
        <v>27</v>
      </c>
      <c r="D1136" s="101"/>
      <c r="E1136" s="31"/>
      <c r="F1136" s="31"/>
      <c r="G1136" s="31"/>
      <c r="H1136" s="31"/>
      <c r="I1136" s="31"/>
      <c r="J1136" s="31"/>
      <c r="K1136" s="31"/>
      <c r="L1136" s="31"/>
      <c r="M1136" s="31"/>
      <c r="N1136" s="31"/>
      <c r="O1136" s="31"/>
      <c r="P1136" s="83">
        <f t="shared" si="83"/>
        <v>0</v>
      </c>
    </row>
    <row r="1137" spans="1:16" x14ac:dyDescent="0.25">
      <c r="A1137" s="112">
        <v>5200</v>
      </c>
      <c r="B1137" s="321" t="s">
        <v>295</v>
      </c>
      <c r="C1137" s="322"/>
      <c r="D1137" s="110">
        <f>SUM(D1138:D1172)</f>
        <v>0</v>
      </c>
      <c r="E1137" s="110">
        <f t="shared" ref="E1137:P1137" si="84">SUM(E1138:E1172)</f>
        <v>0</v>
      </c>
      <c r="F1137" s="110">
        <f t="shared" si="84"/>
        <v>0</v>
      </c>
      <c r="G1137" s="110">
        <f t="shared" si="84"/>
        <v>0</v>
      </c>
      <c r="H1137" s="110">
        <f t="shared" si="84"/>
        <v>0</v>
      </c>
      <c r="I1137" s="110">
        <f t="shared" si="84"/>
        <v>0</v>
      </c>
      <c r="J1137" s="110">
        <f t="shared" si="84"/>
        <v>0</v>
      </c>
      <c r="K1137" s="110">
        <f t="shared" si="84"/>
        <v>0</v>
      </c>
      <c r="L1137" s="110">
        <f t="shared" si="84"/>
        <v>0</v>
      </c>
      <c r="M1137" s="110">
        <f t="shared" si="84"/>
        <v>0</v>
      </c>
      <c r="N1137" s="110">
        <f t="shared" si="84"/>
        <v>0</v>
      </c>
      <c r="O1137" s="110">
        <f t="shared" si="84"/>
        <v>0</v>
      </c>
      <c r="P1137" s="110">
        <f t="shared" si="84"/>
        <v>0</v>
      </c>
    </row>
    <row r="1138" spans="1:16" x14ac:dyDescent="0.25">
      <c r="A1138" s="327">
        <v>521</v>
      </c>
      <c r="B1138" s="329" t="s">
        <v>296</v>
      </c>
      <c r="C1138" s="156">
        <v>11</v>
      </c>
      <c r="D1138" s="101"/>
      <c r="E1138" s="31"/>
      <c r="F1138" s="31"/>
      <c r="G1138" s="31"/>
      <c r="H1138" s="31"/>
      <c r="I1138" s="31"/>
      <c r="J1138" s="31"/>
      <c r="K1138" s="31"/>
      <c r="L1138" s="31"/>
      <c r="M1138" s="31"/>
      <c r="N1138" s="31"/>
      <c r="O1138" s="31"/>
      <c r="P1138" s="83">
        <f>SUM(D1138:O1138)</f>
        <v>0</v>
      </c>
    </row>
    <row r="1139" spans="1:16" x14ac:dyDescent="0.25">
      <c r="A1139" s="328"/>
      <c r="B1139" s="330"/>
      <c r="C1139" s="156">
        <v>12</v>
      </c>
      <c r="D1139" s="101"/>
      <c r="E1139" s="31"/>
      <c r="F1139" s="31"/>
      <c r="G1139" s="31"/>
      <c r="H1139" s="31"/>
      <c r="I1139" s="31"/>
      <c r="J1139" s="31"/>
      <c r="K1139" s="31"/>
      <c r="L1139" s="31"/>
      <c r="M1139" s="31"/>
      <c r="N1139" s="31"/>
      <c r="O1139" s="31"/>
      <c r="P1139" s="83">
        <f t="shared" ref="P1139:P1172" si="85">SUM(D1139:O1139)</f>
        <v>0</v>
      </c>
    </row>
    <row r="1140" spans="1:16" x14ac:dyDescent="0.25">
      <c r="A1140" s="328"/>
      <c r="B1140" s="330"/>
      <c r="C1140" s="156">
        <v>14</v>
      </c>
      <c r="D1140" s="101"/>
      <c r="E1140" s="31"/>
      <c r="F1140" s="31"/>
      <c r="G1140" s="31"/>
      <c r="H1140" s="31"/>
      <c r="I1140" s="31"/>
      <c r="J1140" s="31"/>
      <c r="K1140" s="31"/>
      <c r="L1140" s="31"/>
      <c r="M1140" s="31"/>
      <c r="N1140" s="31"/>
      <c r="O1140" s="31"/>
      <c r="P1140" s="83">
        <f t="shared" si="85"/>
        <v>0</v>
      </c>
    </row>
    <row r="1141" spans="1:16" x14ac:dyDescent="0.25">
      <c r="A1141" s="328"/>
      <c r="B1141" s="330"/>
      <c r="C1141" s="156">
        <v>15</v>
      </c>
      <c r="D1141" s="101"/>
      <c r="E1141" s="31"/>
      <c r="F1141" s="31"/>
      <c r="G1141" s="31"/>
      <c r="H1141" s="31"/>
      <c r="I1141" s="31"/>
      <c r="J1141" s="31"/>
      <c r="K1141" s="31"/>
      <c r="L1141" s="31"/>
      <c r="M1141" s="31"/>
      <c r="N1141" s="31"/>
      <c r="O1141" s="31"/>
      <c r="P1141" s="83">
        <f t="shared" si="85"/>
        <v>0</v>
      </c>
    </row>
    <row r="1142" spans="1:16" x14ac:dyDescent="0.25">
      <c r="A1142" s="328"/>
      <c r="B1142" s="330"/>
      <c r="C1142" s="156">
        <v>16</v>
      </c>
      <c r="D1142" s="101"/>
      <c r="E1142" s="31"/>
      <c r="F1142" s="31"/>
      <c r="G1142" s="31"/>
      <c r="H1142" s="31"/>
      <c r="I1142" s="31"/>
      <c r="J1142" s="31"/>
      <c r="K1142" s="31"/>
      <c r="L1142" s="31"/>
      <c r="M1142" s="31"/>
      <c r="N1142" s="31"/>
      <c r="O1142" s="31"/>
      <c r="P1142" s="83">
        <f t="shared" si="85"/>
        <v>0</v>
      </c>
    </row>
    <row r="1143" spans="1:16" x14ac:dyDescent="0.25">
      <c r="A1143" s="328"/>
      <c r="B1143" s="330"/>
      <c r="C1143" s="156">
        <v>17</v>
      </c>
      <c r="D1143" s="101"/>
      <c r="E1143" s="31"/>
      <c r="F1143" s="31"/>
      <c r="G1143" s="31"/>
      <c r="H1143" s="31"/>
      <c r="I1143" s="31"/>
      <c r="J1143" s="31"/>
      <c r="K1143" s="31"/>
      <c r="L1143" s="31"/>
      <c r="M1143" s="31"/>
      <c r="N1143" s="31"/>
      <c r="O1143" s="31"/>
      <c r="P1143" s="83">
        <f t="shared" si="85"/>
        <v>0</v>
      </c>
    </row>
    <row r="1144" spans="1:16" x14ac:dyDescent="0.25">
      <c r="A1144" s="328"/>
      <c r="B1144" s="330"/>
      <c r="C1144" s="156">
        <v>25</v>
      </c>
      <c r="D1144" s="101"/>
      <c r="E1144" s="31"/>
      <c r="F1144" s="31"/>
      <c r="G1144" s="31"/>
      <c r="H1144" s="31"/>
      <c r="I1144" s="31"/>
      <c r="J1144" s="31"/>
      <c r="K1144" s="31"/>
      <c r="L1144" s="31"/>
      <c r="M1144" s="31"/>
      <c r="N1144" s="31"/>
      <c r="O1144" s="31"/>
      <c r="P1144" s="83">
        <f t="shared" si="85"/>
        <v>0</v>
      </c>
    </row>
    <row r="1145" spans="1:16" x14ac:dyDescent="0.25">
      <c r="A1145" s="328"/>
      <c r="B1145" s="330"/>
      <c r="C1145" s="156">
        <v>26</v>
      </c>
      <c r="D1145" s="101"/>
      <c r="E1145" s="31"/>
      <c r="F1145" s="31"/>
      <c r="G1145" s="31"/>
      <c r="H1145" s="31"/>
      <c r="I1145" s="31"/>
      <c r="J1145" s="31"/>
      <c r="K1145" s="31"/>
      <c r="L1145" s="31"/>
      <c r="M1145" s="31"/>
      <c r="N1145" s="31"/>
      <c r="O1145" s="31"/>
      <c r="P1145" s="83">
        <f t="shared" si="85"/>
        <v>0</v>
      </c>
    </row>
    <row r="1146" spans="1:16" x14ac:dyDescent="0.25">
      <c r="A1146" s="333"/>
      <c r="B1146" s="334"/>
      <c r="C1146" s="156">
        <v>27</v>
      </c>
      <c r="D1146" s="101"/>
      <c r="E1146" s="31"/>
      <c r="F1146" s="31"/>
      <c r="G1146" s="31"/>
      <c r="H1146" s="31"/>
      <c r="I1146" s="31"/>
      <c r="J1146" s="31"/>
      <c r="K1146" s="31"/>
      <c r="L1146" s="31"/>
      <c r="M1146" s="31"/>
      <c r="N1146" s="31"/>
      <c r="O1146" s="31"/>
      <c r="P1146" s="83">
        <f t="shared" si="85"/>
        <v>0</v>
      </c>
    </row>
    <row r="1147" spans="1:16" x14ac:dyDescent="0.25">
      <c r="A1147" s="327">
        <v>522</v>
      </c>
      <c r="B1147" s="329" t="s">
        <v>297</v>
      </c>
      <c r="C1147" s="156">
        <v>11</v>
      </c>
      <c r="D1147" s="101"/>
      <c r="E1147" s="31"/>
      <c r="F1147" s="31"/>
      <c r="G1147" s="31"/>
      <c r="H1147" s="31"/>
      <c r="I1147" s="31"/>
      <c r="J1147" s="31"/>
      <c r="K1147" s="31"/>
      <c r="L1147" s="31"/>
      <c r="M1147" s="31"/>
      <c r="N1147" s="31"/>
      <c r="O1147" s="31"/>
      <c r="P1147" s="83">
        <f t="shared" si="85"/>
        <v>0</v>
      </c>
    </row>
    <row r="1148" spans="1:16" x14ac:dyDescent="0.25">
      <c r="A1148" s="328"/>
      <c r="B1148" s="330"/>
      <c r="C1148" s="156">
        <v>12</v>
      </c>
      <c r="D1148" s="101"/>
      <c r="E1148" s="31"/>
      <c r="F1148" s="31"/>
      <c r="G1148" s="31"/>
      <c r="H1148" s="31"/>
      <c r="I1148" s="31"/>
      <c r="J1148" s="31"/>
      <c r="K1148" s="31"/>
      <c r="L1148" s="31"/>
      <c r="M1148" s="31"/>
      <c r="N1148" s="31"/>
      <c r="O1148" s="31"/>
      <c r="P1148" s="83">
        <f t="shared" si="85"/>
        <v>0</v>
      </c>
    </row>
    <row r="1149" spans="1:16" x14ac:dyDescent="0.25">
      <c r="A1149" s="328"/>
      <c r="B1149" s="330"/>
      <c r="C1149" s="156">
        <v>14</v>
      </c>
      <c r="D1149" s="101"/>
      <c r="E1149" s="31"/>
      <c r="F1149" s="31"/>
      <c r="G1149" s="31"/>
      <c r="H1149" s="31"/>
      <c r="I1149" s="31"/>
      <c r="J1149" s="31"/>
      <c r="K1149" s="31"/>
      <c r="L1149" s="31"/>
      <c r="M1149" s="31"/>
      <c r="N1149" s="31"/>
      <c r="O1149" s="31"/>
      <c r="P1149" s="83">
        <f t="shared" si="85"/>
        <v>0</v>
      </c>
    </row>
    <row r="1150" spans="1:16" x14ac:dyDescent="0.25">
      <c r="A1150" s="328"/>
      <c r="B1150" s="330"/>
      <c r="C1150" s="156">
        <v>15</v>
      </c>
      <c r="D1150" s="101"/>
      <c r="E1150" s="31"/>
      <c r="F1150" s="31"/>
      <c r="G1150" s="31"/>
      <c r="H1150" s="31"/>
      <c r="I1150" s="31"/>
      <c r="J1150" s="31"/>
      <c r="K1150" s="31"/>
      <c r="L1150" s="31"/>
      <c r="M1150" s="31"/>
      <c r="N1150" s="31"/>
      <c r="O1150" s="31"/>
      <c r="P1150" s="83">
        <f t="shared" si="85"/>
        <v>0</v>
      </c>
    </row>
    <row r="1151" spans="1:16" x14ac:dyDescent="0.25">
      <c r="A1151" s="328"/>
      <c r="B1151" s="330"/>
      <c r="C1151" s="156">
        <v>16</v>
      </c>
      <c r="D1151" s="101"/>
      <c r="E1151" s="31"/>
      <c r="F1151" s="31"/>
      <c r="G1151" s="31"/>
      <c r="H1151" s="31"/>
      <c r="I1151" s="31"/>
      <c r="J1151" s="31"/>
      <c r="K1151" s="31"/>
      <c r="L1151" s="31"/>
      <c r="M1151" s="31"/>
      <c r="N1151" s="31"/>
      <c r="O1151" s="31"/>
      <c r="P1151" s="83">
        <f t="shared" si="85"/>
        <v>0</v>
      </c>
    </row>
    <row r="1152" spans="1:16" x14ac:dyDescent="0.25">
      <c r="A1152" s="328"/>
      <c r="B1152" s="330"/>
      <c r="C1152" s="156">
        <v>17</v>
      </c>
      <c r="D1152" s="101"/>
      <c r="E1152" s="31"/>
      <c r="F1152" s="31"/>
      <c r="G1152" s="31"/>
      <c r="H1152" s="31"/>
      <c r="I1152" s="31"/>
      <c r="J1152" s="31"/>
      <c r="K1152" s="31"/>
      <c r="L1152" s="31"/>
      <c r="M1152" s="31"/>
      <c r="N1152" s="31"/>
      <c r="O1152" s="31"/>
      <c r="P1152" s="83">
        <f t="shared" si="85"/>
        <v>0</v>
      </c>
    </row>
    <row r="1153" spans="1:16" x14ac:dyDescent="0.25">
      <c r="A1153" s="328"/>
      <c r="B1153" s="330"/>
      <c r="C1153" s="156">
        <v>25</v>
      </c>
      <c r="D1153" s="101"/>
      <c r="E1153" s="31"/>
      <c r="F1153" s="31"/>
      <c r="G1153" s="31"/>
      <c r="H1153" s="31"/>
      <c r="I1153" s="31"/>
      <c r="J1153" s="31"/>
      <c r="K1153" s="31"/>
      <c r="L1153" s="31"/>
      <c r="M1153" s="31"/>
      <c r="N1153" s="31"/>
      <c r="O1153" s="31"/>
      <c r="P1153" s="83">
        <f t="shared" si="85"/>
        <v>0</v>
      </c>
    </row>
    <row r="1154" spans="1:16" x14ac:dyDescent="0.25">
      <c r="A1154" s="328"/>
      <c r="B1154" s="330"/>
      <c r="C1154" s="156">
        <v>26</v>
      </c>
      <c r="D1154" s="101"/>
      <c r="E1154" s="31"/>
      <c r="F1154" s="31"/>
      <c r="G1154" s="31"/>
      <c r="H1154" s="31"/>
      <c r="I1154" s="31"/>
      <c r="J1154" s="31"/>
      <c r="K1154" s="31"/>
      <c r="L1154" s="31"/>
      <c r="M1154" s="31"/>
      <c r="N1154" s="31"/>
      <c r="O1154" s="31"/>
      <c r="P1154" s="83">
        <f t="shared" si="85"/>
        <v>0</v>
      </c>
    </row>
    <row r="1155" spans="1:16" x14ac:dyDescent="0.25">
      <c r="A1155" s="333"/>
      <c r="B1155" s="334"/>
      <c r="C1155" s="156">
        <v>27</v>
      </c>
      <c r="D1155" s="101"/>
      <c r="E1155" s="31"/>
      <c r="F1155" s="31"/>
      <c r="G1155" s="31"/>
      <c r="H1155" s="31"/>
      <c r="I1155" s="31"/>
      <c r="J1155" s="31"/>
      <c r="K1155" s="31"/>
      <c r="L1155" s="31"/>
      <c r="M1155" s="31"/>
      <c r="N1155" s="31"/>
      <c r="O1155" s="31"/>
      <c r="P1155" s="83">
        <f t="shared" si="85"/>
        <v>0</v>
      </c>
    </row>
    <row r="1156" spans="1:16" x14ac:dyDescent="0.25">
      <c r="A1156" s="327">
        <v>523</v>
      </c>
      <c r="B1156" s="329" t="s">
        <v>298</v>
      </c>
      <c r="C1156" s="156">
        <v>11</v>
      </c>
      <c r="D1156" s="101"/>
      <c r="E1156" s="31"/>
      <c r="F1156" s="31"/>
      <c r="G1156" s="31"/>
      <c r="H1156" s="31"/>
      <c r="I1156" s="31"/>
      <c r="J1156" s="31"/>
      <c r="K1156" s="31"/>
      <c r="L1156" s="31"/>
      <c r="M1156" s="31"/>
      <c r="N1156" s="31"/>
      <c r="O1156" s="31"/>
      <c r="P1156" s="83">
        <f t="shared" si="85"/>
        <v>0</v>
      </c>
    </row>
    <row r="1157" spans="1:16" x14ac:dyDescent="0.25">
      <c r="A1157" s="328"/>
      <c r="B1157" s="330"/>
      <c r="C1157" s="156">
        <v>12</v>
      </c>
      <c r="D1157" s="101"/>
      <c r="E1157" s="31"/>
      <c r="F1157" s="31"/>
      <c r="G1157" s="31"/>
      <c r="H1157" s="31"/>
      <c r="I1157" s="31"/>
      <c r="J1157" s="31"/>
      <c r="K1157" s="31"/>
      <c r="L1157" s="31"/>
      <c r="M1157" s="31"/>
      <c r="N1157" s="31"/>
      <c r="O1157" s="31"/>
      <c r="P1157" s="83">
        <f t="shared" si="85"/>
        <v>0</v>
      </c>
    </row>
    <row r="1158" spans="1:16" x14ac:dyDescent="0.25">
      <c r="A1158" s="328"/>
      <c r="B1158" s="330"/>
      <c r="C1158" s="156">
        <v>15</v>
      </c>
      <c r="D1158" s="101"/>
      <c r="E1158" s="31"/>
      <c r="F1158" s="31"/>
      <c r="G1158" s="31"/>
      <c r="H1158" s="31"/>
      <c r="I1158" s="31"/>
      <c r="J1158" s="31"/>
      <c r="K1158" s="31"/>
      <c r="L1158" s="31"/>
      <c r="M1158" s="31"/>
      <c r="N1158" s="31"/>
      <c r="O1158" s="31"/>
      <c r="P1158" s="83">
        <f t="shared" si="85"/>
        <v>0</v>
      </c>
    </row>
    <row r="1159" spans="1:16" x14ac:dyDescent="0.25">
      <c r="A1159" s="328"/>
      <c r="B1159" s="330"/>
      <c r="C1159" s="156">
        <v>16</v>
      </c>
      <c r="D1159" s="101"/>
      <c r="E1159" s="31"/>
      <c r="F1159" s="31"/>
      <c r="G1159" s="31"/>
      <c r="H1159" s="31"/>
      <c r="I1159" s="31"/>
      <c r="J1159" s="31"/>
      <c r="K1159" s="31"/>
      <c r="L1159" s="31"/>
      <c r="M1159" s="31"/>
      <c r="N1159" s="31"/>
      <c r="O1159" s="31"/>
      <c r="P1159" s="83">
        <f t="shared" si="85"/>
        <v>0</v>
      </c>
    </row>
    <row r="1160" spans="1:16" x14ac:dyDescent="0.25">
      <c r="A1160" s="328"/>
      <c r="B1160" s="330"/>
      <c r="C1160" s="156">
        <v>17</v>
      </c>
      <c r="D1160" s="101"/>
      <c r="E1160" s="31"/>
      <c r="F1160" s="31"/>
      <c r="G1160" s="31"/>
      <c r="H1160" s="31"/>
      <c r="I1160" s="31"/>
      <c r="J1160" s="31"/>
      <c r="K1160" s="31"/>
      <c r="L1160" s="31"/>
      <c r="M1160" s="31"/>
      <c r="N1160" s="31"/>
      <c r="O1160" s="31"/>
      <c r="P1160" s="83">
        <f t="shared" si="85"/>
        <v>0</v>
      </c>
    </row>
    <row r="1161" spans="1:16" x14ac:dyDescent="0.25">
      <c r="A1161" s="328"/>
      <c r="B1161" s="330"/>
      <c r="C1161" s="156">
        <v>25</v>
      </c>
      <c r="D1161" s="101"/>
      <c r="E1161" s="31"/>
      <c r="F1161" s="31"/>
      <c r="G1161" s="31"/>
      <c r="H1161" s="31"/>
      <c r="I1161" s="31"/>
      <c r="J1161" s="31"/>
      <c r="K1161" s="31"/>
      <c r="L1161" s="31"/>
      <c r="M1161" s="31"/>
      <c r="N1161" s="31"/>
      <c r="O1161" s="31"/>
      <c r="P1161" s="83">
        <f t="shared" si="85"/>
        <v>0</v>
      </c>
    </row>
    <row r="1162" spans="1:16" x14ac:dyDescent="0.25">
      <c r="A1162" s="328"/>
      <c r="B1162" s="330"/>
      <c r="C1162" s="156">
        <v>26</v>
      </c>
      <c r="D1162" s="101"/>
      <c r="E1162" s="31"/>
      <c r="F1162" s="31"/>
      <c r="G1162" s="31"/>
      <c r="H1162" s="31"/>
      <c r="I1162" s="31"/>
      <c r="J1162" s="31"/>
      <c r="K1162" s="31"/>
      <c r="L1162" s="31"/>
      <c r="M1162" s="31"/>
      <c r="N1162" s="31"/>
      <c r="O1162" s="31"/>
      <c r="P1162" s="83">
        <f t="shared" si="85"/>
        <v>0</v>
      </c>
    </row>
    <row r="1163" spans="1:16" x14ac:dyDescent="0.25">
      <c r="A1163" s="333"/>
      <c r="B1163" s="334"/>
      <c r="C1163" s="156">
        <v>27</v>
      </c>
      <c r="D1163" s="101"/>
      <c r="E1163" s="31"/>
      <c r="F1163" s="31"/>
      <c r="G1163" s="31"/>
      <c r="H1163" s="31"/>
      <c r="I1163" s="31"/>
      <c r="J1163" s="31"/>
      <c r="K1163" s="31"/>
      <c r="L1163" s="31"/>
      <c r="M1163" s="31"/>
      <c r="N1163" s="31"/>
      <c r="O1163" s="31"/>
      <c r="P1163" s="83">
        <f t="shared" si="85"/>
        <v>0</v>
      </c>
    </row>
    <row r="1164" spans="1:16" x14ac:dyDescent="0.25">
      <c r="A1164" s="327">
        <v>529</v>
      </c>
      <c r="B1164" s="329" t="s">
        <v>299</v>
      </c>
      <c r="C1164" s="156">
        <v>11</v>
      </c>
      <c r="D1164" s="101"/>
      <c r="E1164" s="31"/>
      <c r="F1164" s="31"/>
      <c r="G1164" s="31"/>
      <c r="H1164" s="31"/>
      <c r="I1164" s="31"/>
      <c r="J1164" s="31"/>
      <c r="K1164" s="31"/>
      <c r="L1164" s="31"/>
      <c r="M1164" s="31"/>
      <c r="N1164" s="31"/>
      <c r="O1164" s="31"/>
      <c r="P1164" s="83">
        <f t="shared" si="85"/>
        <v>0</v>
      </c>
    </row>
    <row r="1165" spans="1:16" x14ac:dyDescent="0.25">
      <c r="A1165" s="328"/>
      <c r="B1165" s="330"/>
      <c r="C1165" s="156">
        <v>12</v>
      </c>
      <c r="D1165" s="101"/>
      <c r="E1165" s="31"/>
      <c r="F1165" s="31"/>
      <c r="G1165" s="31"/>
      <c r="H1165" s="31"/>
      <c r="I1165" s="31"/>
      <c r="J1165" s="31"/>
      <c r="K1165" s="31"/>
      <c r="L1165" s="31"/>
      <c r="M1165" s="31"/>
      <c r="N1165" s="31"/>
      <c r="O1165" s="31"/>
      <c r="P1165" s="83">
        <f t="shared" si="85"/>
        <v>0</v>
      </c>
    </row>
    <row r="1166" spans="1:16" x14ac:dyDescent="0.25">
      <c r="A1166" s="328"/>
      <c r="B1166" s="330"/>
      <c r="C1166" s="156">
        <v>14</v>
      </c>
      <c r="D1166" s="101"/>
      <c r="E1166" s="31"/>
      <c r="F1166" s="31"/>
      <c r="G1166" s="31"/>
      <c r="H1166" s="31"/>
      <c r="I1166" s="31"/>
      <c r="J1166" s="31"/>
      <c r="K1166" s="31"/>
      <c r="L1166" s="31"/>
      <c r="M1166" s="31"/>
      <c r="N1166" s="31"/>
      <c r="O1166" s="31"/>
      <c r="P1166" s="83">
        <f t="shared" si="85"/>
        <v>0</v>
      </c>
    </row>
    <row r="1167" spans="1:16" x14ac:dyDescent="0.25">
      <c r="A1167" s="328"/>
      <c r="B1167" s="330"/>
      <c r="C1167" s="156">
        <v>15</v>
      </c>
      <c r="D1167" s="101"/>
      <c r="E1167" s="31"/>
      <c r="F1167" s="31"/>
      <c r="G1167" s="31"/>
      <c r="H1167" s="31"/>
      <c r="I1167" s="31"/>
      <c r="J1167" s="31"/>
      <c r="K1167" s="31"/>
      <c r="L1167" s="31"/>
      <c r="M1167" s="31"/>
      <c r="N1167" s="31"/>
      <c r="O1167" s="31"/>
      <c r="P1167" s="83">
        <f t="shared" si="85"/>
        <v>0</v>
      </c>
    </row>
    <row r="1168" spans="1:16" x14ac:dyDescent="0.25">
      <c r="A1168" s="328"/>
      <c r="B1168" s="330"/>
      <c r="C1168" s="156">
        <v>16</v>
      </c>
      <c r="D1168" s="101"/>
      <c r="E1168" s="31"/>
      <c r="F1168" s="31"/>
      <c r="G1168" s="31"/>
      <c r="H1168" s="31"/>
      <c r="I1168" s="31"/>
      <c r="J1168" s="31"/>
      <c r="K1168" s="31"/>
      <c r="L1168" s="31"/>
      <c r="M1168" s="31"/>
      <c r="N1168" s="31"/>
      <c r="O1168" s="31"/>
      <c r="P1168" s="83">
        <f t="shared" si="85"/>
        <v>0</v>
      </c>
    </row>
    <row r="1169" spans="1:16" x14ac:dyDescent="0.25">
      <c r="A1169" s="328"/>
      <c r="B1169" s="330"/>
      <c r="C1169" s="156">
        <v>17</v>
      </c>
      <c r="D1169" s="101"/>
      <c r="E1169" s="31"/>
      <c r="F1169" s="31"/>
      <c r="G1169" s="31"/>
      <c r="H1169" s="31"/>
      <c r="I1169" s="31"/>
      <c r="J1169" s="31"/>
      <c r="K1169" s="31"/>
      <c r="L1169" s="31"/>
      <c r="M1169" s="31"/>
      <c r="N1169" s="31"/>
      <c r="O1169" s="31"/>
      <c r="P1169" s="83">
        <f t="shared" si="85"/>
        <v>0</v>
      </c>
    </row>
    <row r="1170" spans="1:16" x14ac:dyDescent="0.25">
      <c r="A1170" s="328"/>
      <c r="B1170" s="330"/>
      <c r="C1170" s="156">
        <v>25</v>
      </c>
      <c r="D1170" s="101"/>
      <c r="E1170" s="31"/>
      <c r="F1170" s="31"/>
      <c r="G1170" s="31"/>
      <c r="H1170" s="31"/>
      <c r="I1170" s="31"/>
      <c r="J1170" s="31"/>
      <c r="K1170" s="31"/>
      <c r="L1170" s="31"/>
      <c r="M1170" s="31"/>
      <c r="N1170" s="31"/>
      <c r="O1170" s="31"/>
      <c r="P1170" s="83">
        <f t="shared" si="85"/>
        <v>0</v>
      </c>
    </row>
    <row r="1171" spans="1:16" x14ac:dyDescent="0.25">
      <c r="A1171" s="328"/>
      <c r="B1171" s="330"/>
      <c r="C1171" s="156">
        <v>26</v>
      </c>
      <c r="D1171" s="101"/>
      <c r="E1171" s="31"/>
      <c r="F1171" s="31"/>
      <c r="G1171" s="31"/>
      <c r="H1171" s="31"/>
      <c r="I1171" s="31"/>
      <c r="J1171" s="31"/>
      <c r="K1171" s="31"/>
      <c r="L1171" s="31"/>
      <c r="M1171" s="31"/>
      <c r="N1171" s="31"/>
      <c r="O1171" s="31"/>
      <c r="P1171" s="83">
        <f t="shared" si="85"/>
        <v>0</v>
      </c>
    </row>
    <row r="1172" spans="1:16" x14ac:dyDescent="0.25">
      <c r="A1172" s="333"/>
      <c r="B1172" s="334"/>
      <c r="C1172" s="156">
        <v>27</v>
      </c>
      <c r="D1172" s="101"/>
      <c r="E1172" s="31"/>
      <c r="F1172" s="31"/>
      <c r="G1172" s="31"/>
      <c r="H1172" s="31"/>
      <c r="I1172" s="31"/>
      <c r="J1172" s="31"/>
      <c r="K1172" s="31"/>
      <c r="L1172" s="31"/>
      <c r="M1172" s="31"/>
      <c r="N1172" s="31"/>
      <c r="O1172" s="31"/>
      <c r="P1172" s="83">
        <f t="shared" si="85"/>
        <v>0</v>
      </c>
    </row>
    <row r="1173" spans="1:16" x14ac:dyDescent="0.25">
      <c r="A1173" s="112">
        <v>5300</v>
      </c>
      <c r="B1173" s="321" t="s">
        <v>300</v>
      </c>
      <c r="C1173" s="322"/>
      <c r="D1173" s="110">
        <f>SUM(D1174:D1191)</f>
        <v>0</v>
      </c>
      <c r="E1173" s="110">
        <f t="shared" ref="E1173:P1173" si="86">SUM(E1174:E1191)</f>
        <v>0</v>
      </c>
      <c r="F1173" s="110">
        <f t="shared" si="86"/>
        <v>0</v>
      </c>
      <c r="G1173" s="110">
        <f t="shared" si="86"/>
        <v>0</v>
      </c>
      <c r="H1173" s="110">
        <f t="shared" si="86"/>
        <v>0</v>
      </c>
      <c r="I1173" s="110">
        <f t="shared" si="86"/>
        <v>0</v>
      </c>
      <c r="J1173" s="110">
        <f t="shared" si="86"/>
        <v>0</v>
      </c>
      <c r="K1173" s="110">
        <f t="shared" si="86"/>
        <v>0</v>
      </c>
      <c r="L1173" s="110">
        <f t="shared" si="86"/>
        <v>0</v>
      </c>
      <c r="M1173" s="110">
        <f t="shared" si="86"/>
        <v>0</v>
      </c>
      <c r="N1173" s="110">
        <f t="shared" si="86"/>
        <v>0</v>
      </c>
      <c r="O1173" s="110">
        <f t="shared" si="86"/>
        <v>0</v>
      </c>
      <c r="P1173" s="110">
        <f t="shared" si="86"/>
        <v>0</v>
      </c>
    </row>
    <row r="1174" spans="1:16" x14ac:dyDescent="0.25">
      <c r="A1174" s="327">
        <v>531</v>
      </c>
      <c r="B1174" s="329" t="s">
        <v>301</v>
      </c>
      <c r="C1174" s="156">
        <v>11</v>
      </c>
      <c r="D1174" s="101"/>
      <c r="E1174" s="31"/>
      <c r="F1174" s="31"/>
      <c r="G1174" s="31"/>
      <c r="H1174" s="31"/>
      <c r="I1174" s="31"/>
      <c r="J1174" s="31"/>
      <c r="K1174" s="31"/>
      <c r="L1174" s="31"/>
      <c r="M1174" s="31"/>
      <c r="N1174" s="31"/>
      <c r="O1174" s="31"/>
      <c r="P1174" s="83">
        <f>SUM(D1174:O1174)</f>
        <v>0</v>
      </c>
    </row>
    <row r="1175" spans="1:16" x14ac:dyDescent="0.25">
      <c r="A1175" s="328"/>
      <c r="B1175" s="330"/>
      <c r="C1175" s="156">
        <v>12</v>
      </c>
      <c r="D1175" s="101"/>
      <c r="E1175" s="31"/>
      <c r="F1175" s="31"/>
      <c r="G1175" s="31"/>
      <c r="H1175" s="31"/>
      <c r="I1175" s="31"/>
      <c r="J1175" s="31"/>
      <c r="K1175" s="31"/>
      <c r="L1175" s="31"/>
      <c r="M1175" s="31"/>
      <c r="N1175" s="31"/>
      <c r="O1175" s="31"/>
      <c r="P1175" s="83">
        <f t="shared" ref="P1175:P1191" si="87">SUM(D1175:O1175)</f>
        <v>0</v>
      </c>
    </row>
    <row r="1176" spans="1:16" x14ac:dyDescent="0.25">
      <c r="A1176" s="328"/>
      <c r="B1176" s="330"/>
      <c r="C1176" s="156">
        <v>14</v>
      </c>
      <c r="D1176" s="101"/>
      <c r="E1176" s="31"/>
      <c r="F1176" s="31"/>
      <c r="G1176" s="31"/>
      <c r="H1176" s="31"/>
      <c r="I1176" s="31"/>
      <c r="J1176" s="31"/>
      <c r="K1176" s="31"/>
      <c r="L1176" s="31"/>
      <c r="M1176" s="31"/>
      <c r="N1176" s="31"/>
      <c r="O1176" s="31"/>
      <c r="P1176" s="83">
        <f t="shared" si="87"/>
        <v>0</v>
      </c>
    </row>
    <row r="1177" spans="1:16" x14ac:dyDescent="0.25">
      <c r="A1177" s="328"/>
      <c r="B1177" s="330"/>
      <c r="C1177" s="156">
        <v>15</v>
      </c>
      <c r="D1177" s="101"/>
      <c r="E1177" s="31"/>
      <c r="F1177" s="31"/>
      <c r="G1177" s="31"/>
      <c r="H1177" s="31"/>
      <c r="I1177" s="31"/>
      <c r="J1177" s="31"/>
      <c r="K1177" s="31"/>
      <c r="L1177" s="31"/>
      <c r="M1177" s="31"/>
      <c r="N1177" s="31"/>
      <c r="O1177" s="31"/>
      <c r="P1177" s="83">
        <f t="shared" si="87"/>
        <v>0</v>
      </c>
    </row>
    <row r="1178" spans="1:16" x14ac:dyDescent="0.25">
      <c r="A1178" s="328"/>
      <c r="B1178" s="330"/>
      <c r="C1178" s="156">
        <v>16</v>
      </c>
      <c r="D1178" s="101"/>
      <c r="E1178" s="31"/>
      <c r="F1178" s="31"/>
      <c r="G1178" s="31"/>
      <c r="H1178" s="31"/>
      <c r="I1178" s="31"/>
      <c r="J1178" s="31"/>
      <c r="K1178" s="31"/>
      <c r="L1178" s="31"/>
      <c r="M1178" s="31"/>
      <c r="N1178" s="31"/>
      <c r="O1178" s="31"/>
      <c r="P1178" s="83">
        <f t="shared" si="87"/>
        <v>0</v>
      </c>
    </row>
    <row r="1179" spans="1:16" x14ac:dyDescent="0.25">
      <c r="A1179" s="328"/>
      <c r="B1179" s="330"/>
      <c r="C1179" s="156">
        <v>17</v>
      </c>
      <c r="D1179" s="101"/>
      <c r="E1179" s="31"/>
      <c r="F1179" s="31"/>
      <c r="G1179" s="31"/>
      <c r="H1179" s="31"/>
      <c r="I1179" s="31"/>
      <c r="J1179" s="31"/>
      <c r="K1179" s="31"/>
      <c r="L1179" s="31"/>
      <c r="M1179" s="31"/>
      <c r="N1179" s="31"/>
      <c r="O1179" s="31"/>
      <c r="P1179" s="83">
        <f t="shared" si="87"/>
        <v>0</v>
      </c>
    </row>
    <row r="1180" spans="1:16" x14ac:dyDescent="0.25">
      <c r="A1180" s="328"/>
      <c r="B1180" s="330"/>
      <c r="C1180" s="156">
        <v>25</v>
      </c>
      <c r="D1180" s="101"/>
      <c r="E1180" s="31"/>
      <c r="F1180" s="31"/>
      <c r="G1180" s="31"/>
      <c r="H1180" s="31"/>
      <c r="I1180" s="31"/>
      <c r="J1180" s="31"/>
      <c r="K1180" s="31"/>
      <c r="L1180" s="31"/>
      <c r="M1180" s="31"/>
      <c r="N1180" s="31"/>
      <c r="O1180" s="31"/>
      <c r="P1180" s="83">
        <f t="shared" si="87"/>
        <v>0</v>
      </c>
    </row>
    <row r="1181" spans="1:16" x14ac:dyDescent="0.25">
      <c r="A1181" s="328"/>
      <c r="B1181" s="330"/>
      <c r="C1181" s="156">
        <v>26</v>
      </c>
      <c r="D1181" s="101"/>
      <c r="E1181" s="31"/>
      <c r="F1181" s="31"/>
      <c r="G1181" s="31"/>
      <c r="H1181" s="31"/>
      <c r="I1181" s="31"/>
      <c r="J1181" s="31"/>
      <c r="K1181" s="31"/>
      <c r="L1181" s="31"/>
      <c r="M1181" s="31"/>
      <c r="N1181" s="31"/>
      <c r="O1181" s="31"/>
      <c r="P1181" s="83">
        <f t="shared" si="87"/>
        <v>0</v>
      </c>
    </row>
    <row r="1182" spans="1:16" x14ac:dyDescent="0.25">
      <c r="A1182" s="333"/>
      <c r="B1182" s="334"/>
      <c r="C1182" s="156">
        <v>27</v>
      </c>
      <c r="D1182" s="101"/>
      <c r="E1182" s="31"/>
      <c r="F1182" s="31"/>
      <c r="G1182" s="31"/>
      <c r="H1182" s="31"/>
      <c r="I1182" s="31"/>
      <c r="J1182" s="31"/>
      <c r="K1182" s="31"/>
      <c r="L1182" s="31"/>
      <c r="M1182" s="31"/>
      <c r="N1182" s="31"/>
      <c r="O1182" s="31"/>
      <c r="P1182" s="83">
        <f t="shared" si="87"/>
        <v>0</v>
      </c>
    </row>
    <row r="1183" spans="1:16" x14ac:dyDescent="0.25">
      <c r="A1183" s="327">
        <v>532</v>
      </c>
      <c r="B1183" s="329" t="s">
        <v>302</v>
      </c>
      <c r="C1183" s="156">
        <v>11</v>
      </c>
      <c r="D1183" s="101"/>
      <c r="E1183" s="31"/>
      <c r="F1183" s="31"/>
      <c r="G1183" s="31"/>
      <c r="H1183" s="31"/>
      <c r="I1183" s="31"/>
      <c r="J1183" s="31"/>
      <c r="K1183" s="31"/>
      <c r="L1183" s="31"/>
      <c r="M1183" s="31"/>
      <c r="N1183" s="31"/>
      <c r="O1183" s="31"/>
      <c r="P1183" s="83">
        <f t="shared" si="87"/>
        <v>0</v>
      </c>
    </row>
    <row r="1184" spans="1:16" x14ac:dyDescent="0.25">
      <c r="A1184" s="328"/>
      <c r="B1184" s="330"/>
      <c r="C1184" s="156">
        <v>12</v>
      </c>
      <c r="D1184" s="101"/>
      <c r="E1184" s="31"/>
      <c r="F1184" s="31"/>
      <c r="G1184" s="31"/>
      <c r="H1184" s="31"/>
      <c r="I1184" s="31"/>
      <c r="J1184" s="31"/>
      <c r="K1184" s="31"/>
      <c r="L1184" s="31"/>
      <c r="M1184" s="31"/>
      <c r="N1184" s="31"/>
      <c r="O1184" s="31"/>
      <c r="P1184" s="83">
        <f t="shared" si="87"/>
        <v>0</v>
      </c>
    </row>
    <row r="1185" spans="1:16" x14ac:dyDescent="0.25">
      <c r="A1185" s="328"/>
      <c r="B1185" s="330"/>
      <c r="C1185" s="156">
        <v>14</v>
      </c>
      <c r="D1185" s="101"/>
      <c r="E1185" s="31"/>
      <c r="F1185" s="31"/>
      <c r="G1185" s="31"/>
      <c r="H1185" s="31"/>
      <c r="I1185" s="31"/>
      <c r="J1185" s="31"/>
      <c r="K1185" s="31"/>
      <c r="L1185" s="31"/>
      <c r="M1185" s="31"/>
      <c r="N1185" s="31"/>
      <c r="O1185" s="31"/>
      <c r="P1185" s="83">
        <f t="shared" si="87"/>
        <v>0</v>
      </c>
    </row>
    <row r="1186" spans="1:16" x14ac:dyDescent="0.25">
      <c r="A1186" s="328"/>
      <c r="B1186" s="330"/>
      <c r="C1186" s="156">
        <v>15</v>
      </c>
      <c r="D1186" s="101"/>
      <c r="E1186" s="31"/>
      <c r="F1186" s="31"/>
      <c r="G1186" s="31"/>
      <c r="H1186" s="31"/>
      <c r="I1186" s="31"/>
      <c r="J1186" s="31"/>
      <c r="K1186" s="31"/>
      <c r="L1186" s="31"/>
      <c r="M1186" s="31"/>
      <c r="N1186" s="31"/>
      <c r="O1186" s="31"/>
      <c r="P1186" s="83">
        <f t="shared" si="87"/>
        <v>0</v>
      </c>
    </row>
    <row r="1187" spans="1:16" x14ac:dyDescent="0.25">
      <c r="A1187" s="328"/>
      <c r="B1187" s="330"/>
      <c r="C1187" s="156">
        <v>16</v>
      </c>
      <c r="D1187" s="101"/>
      <c r="E1187" s="31"/>
      <c r="F1187" s="31"/>
      <c r="G1187" s="31"/>
      <c r="H1187" s="31"/>
      <c r="I1187" s="31"/>
      <c r="J1187" s="31"/>
      <c r="K1187" s="31"/>
      <c r="L1187" s="31"/>
      <c r="M1187" s="31"/>
      <c r="N1187" s="31"/>
      <c r="O1187" s="31"/>
      <c r="P1187" s="83">
        <f t="shared" si="87"/>
        <v>0</v>
      </c>
    </row>
    <row r="1188" spans="1:16" x14ac:dyDescent="0.25">
      <c r="A1188" s="328"/>
      <c r="B1188" s="330"/>
      <c r="C1188" s="156">
        <v>17</v>
      </c>
      <c r="D1188" s="101"/>
      <c r="E1188" s="31"/>
      <c r="F1188" s="31"/>
      <c r="G1188" s="31"/>
      <c r="H1188" s="31"/>
      <c r="I1188" s="31"/>
      <c r="J1188" s="31"/>
      <c r="K1188" s="31"/>
      <c r="L1188" s="31"/>
      <c r="M1188" s="31"/>
      <c r="N1188" s="31"/>
      <c r="O1188" s="31"/>
      <c r="P1188" s="83">
        <f t="shared" si="87"/>
        <v>0</v>
      </c>
    </row>
    <row r="1189" spans="1:16" x14ac:dyDescent="0.25">
      <c r="A1189" s="328"/>
      <c r="B1189" s="330"/>
      <c r="C1189" s="156">
        <v>25</v>
      </c>
      <c r="D1189" s="101"/>
      <c r="E1189" s="31"/>
      <c r="F1189" s="31"/>
      <c r="G1189" s="31"/>
      <c r="H1189" s="31"/>
      <c r="I1189" s="31"/>
      <c r="J1189" s="31"/>
      <c r="K1189" s="31"/>
      <c r="L1189" s="31"/>
      <c r="M1189" s="31"/>
      <c r="N1189" s="31"/>
      <c r="O1189" s="31"/>
      <c r="P1189" s="83">
        <f t="shared" si="87"/>
        <v>0</v>
      </c>
    </row>
    <row r="1190" spans="1:16" x14ac:dyDescent="0.25">
      <c r="A1190" s="328"/>
      <c r="B1190" s="330"/>
      <c r="C1190" s="156">
        <v>26</v>
      </c>
      <c r="D1190" s="101"/>
      <c r="E1190" s="31"/>
      <c r="F1190" s="31"/>
      <c r="G1190" s="31"/>
      <c r="H1190" s="31"/>
      <c r="I1190" s="31"/>
      <c r="J1190" s="31"/>
      <c r="K1190" s="31"/>
      <c r="L1190" s="31"/>
      <c r="M1190" s="31"/>
      <c r="N1190" s="31"/>
      <c r="O1190" s="31"/>
      <c r="P1190" s="83">
        <f t="shared" si="87"/>
        <v>0</v>
      </c>
    </row>
    <row r="1191" spans="1:16" x14ac:dyDescent="0.25">
      <c r="A1191" s="333"/>
      <c r="B1191" s="334"/>
      <c r="C1191" s="156">
        <v>27</v>
      </c>
      <c r="D1191" s="101"/>
      <c r="E1191" s="31"/>
      <c r="F1191" s="31"/>
      <c r="G1191" s="31"/>
      <c r="H1191" s="31"/>
      <c r="I1191" s="31"/>
      <c r="J1191" s="31"/>
      <c r="K1191" s="31"/>
      <c r="L1191" s="31"/>
      <c r="M1191" s="31"/>
      <c r="N1191" s="31"/>
      <c r="O1191" s="31"/>
      <c r="P1191" s="83">
        <f t="shared" si="87"/>
        <v>0</v>
      </c>
    </row>
    <row r="1192" spans="1:16" x14ac:dyDescent="0.25">
      <c r="A1192" s="112">
        <v>5400</v>
      </c>
      <c r="B1192" s="321" t="s">
        <v>303</v>
      </c>
      <c r="C1192" s="322"/>
      <c r="D1192" s="110">
        <f>SUM(D1193:D1246)</f>
        <v>0</v>
      </c>
      <c r="E1192" s="110">
        <f t="shared" ref="E1192:P1192" si="88">SUM(E1193:E1246)</f>
        <v>0</v>
      </c>
      <c r="F1192" s="110">
        <f t="shared" si="88"/>
        <v>0</v>
      </c>
      <c r="G1192" s="110">
        <f t="shared" si="88"/>
        <v>2000000</v>
      </c>
      <c r="H1192" s="110">
        <f t="shared" si="88"/>
        <v>0</v>
      </c>
      <c r="I1192" s="110">
        <f t="shared" si="88"/>
        <v>0</v>
      </c>
      <c r="J1192" s="110">
        <f t="shared" si="88"/>
        <v>0</v>
      </c>
      <c r="K1192" s="110">
        <f t="shared" si="88"/>
        <v>0</v>
      </c>
      <c r="L1192" s="110">
        <f t="shared" si="88"/>
        <v>0</v>
      </c>
      <c r="M1192" s="110">
        <f t="shared" si="88"/>
        <v>0</v>
      </c>
      <c r="N1192" s="110">
        <f t="shared" si="88"/>
        <v>0</v>
      </c>
      <c r="O1192" s="110">
        <f t="shared" si="88"/>
        <v>0</v>
      </c>
      <c r="P1192" s="110">
        <f t="shared" si="88"/>
        <v>2000000</v>
      </c>
    </row>
    <row r="1193" spans="1:16" x14ac:dyDescent="0.25">
      <c r="A1193" s="327">
        <v>541</v>
      </c>
      <c r="B1193" s="329" t="s">
        <v>721</v>
      </c>
      <c r="C1193" s="156">
        <v>11</v>
      </c>
      <c r="D1193" s="101"/>
      <c r="E1193" s="31"/>
      <c r="F1193" s="31"/>
      <c r="G1193" s="31"/>
      <c r="H1193" s="31"/>
      <c r="I1193" s="31"/>
      <c r="J1193" s="31"/>
      <c r="K1193" s="31"/>
      <c r="L1193" s="31"/>
      <c r="M1193" s="31"/>
      <c r="N1193" s="31"/>
      <c r="O1193" s="31"/>
      <c r="P1193" s="83">
        <f t="shared" ref="P1193:P1246" si="89">SUM(D1193:O1193)</f>
        <v>0</v>
      </c>
    </row>
    <row r="1194" spans="1:16" x14ac:dyDescent="0.25">
      <c r="A1194" s="328"/>
      <c r="B1194" s="330"/>
      <c r="C1194" s="156">
        <v>12</v>
      </c>
      <c r="D1194" s="101"/>
      <c r="E1194" s="31"/>
      <c r="F1194" s="31"/>
      <c r="G1194" s="31"/>
      <c r="H1194" s="31"/>
      <c r="I1194" s="31"/>
      <c r="J1194" s="31"/>
      <c r="K1194" s="31"/>
      <c r="L1194" s="31"/>
      <c r="M1194" s="31"/>
      <c r="N1194" s="31"/>
      <c r="O1194" s="31"/>
      <c r="P1194" s="83">
        <f t="shared" si="89"/>
        <v>0</v>
      </c>
    </row>
    <row r="1195" spans="1:16" x14ac:dyDescent="0.25">
      <c r="A1195" s="328"/>
      <c r="B1195" s="330"/>
      <c r="C1195" s="156">
        <v>14</v>
      </c>
      <c r="D1195" s="101"/>
      <c r="E1195" s="31"/>
      <c r="F1195" s="31"/>
      <c r="G1195" s="31"/>
      <c r="H1195" s="31"/>
      <c r="I1195" s="31"/>
      <c r="J1195" s="31"/>
      <c r="K1195" s="31"/>
      <c r="L1195" s="31"/>
      <c r="M1195" s="31"/>
      <c r="N1195" s="31"/>
      <c r="O1195" s="31"/>
      <c r="P1195" s="83">
        <f t="shared" si="89"/>
        <v>0</v>
      </c>
    </row>
    <row r="1196" spans="1:16" x14ac:dyDescent="0.25">
      <c r="A1196" s="328"/>
      <c r="B1196" s="330"/>
      <c r="C1196" s="156">
        <v>15</v>
      </c>
      <c r="D1196" s="101"/>
      <c r="E1196" s="31"/>
      <c r="F1196" s="31"/>
      <c r="G1196" s="31">
        <v>2000000</v>
      </c>
      <c r="H1196" s="31"/>
      <c r="I1196" s="31"/>
      <c r="J1196" s="31"/>
      <c r="K1196" s="31"/>
      <c r="L1196" s="31"/>
      <c r="M1196" s="31"/>
      <c r="N1196" s="31"/>
      <c r="O1196" s="31"/>
      <c r="P1196" s="83">
        <f t="shared" si="89"/>
        <v>2000000</v>
      </c>
    </row>
    <row r="1197" spans="1:16" x14ac:dyDescent="0.25">
      <c r="A1197" s="328"/>
      <c r="B1197" s="330"/>
      <c r="C1197" s="156">
        <v>16</v>
      </c>
      <c r="D1197" s="101"/>
      <c r="E1197" s="31"/>
      <c r="F1197" s="31"/>
      <c r="G1197" s="31"/>
      <c r="H1197" s="31"/>
      <c r="I1197" s="31"/>
      <c r="J1197" s="31"/>
      <c r="K1197" s="31"/>
      <c r="L1197" s="31"/>
      <c r="M1197" s="31"/>
      <c r="N1197" s="31"/>
      <c r="O1197" s="31"/>
      <c r="P1197" s="83">
        <f t="shared" si="89"/>
        <v>0</v>
      </c>
    </row>
    <row r="1198" spans="1:16" x14ac:dyDescent="0.25">
      <c r="A1198" s="328"/>
      <c r="B1198" s="330"/>
      <c r="C1198" s="156">
        <v>17</v>
      </c>
      <c r="D1198" s="101"/>
      <c r="E1198" s="31"/>
      <c r="F1198" s="31"/>
      <c r="G1198" s="31"/>
      <c r="H1198" s="31"/>
      <c r="I1198" s="31"/>
      <c r="J1198" s="31"/>
      <c r="K1198" s="31"/>
      <c r="L1198" s="31"/>
      <c r="M1198" s="31"/>
      <c r="N1198" s="31"/>
      <c r="O1198" s="31"/>
      <c r="P1198" s="83">
        <f t="shared" si="89"/>
        <v>0</v>
      </c>
    </row>
    <row r="1199" spans="1:16" x14ac:dyDescent="0.25">
      <c r="A1199" s="328"/>
      <c r="B1199" s="330"/>
      <c r="C1199" s="156">
        <v>25</v>
      </c>
      <c r="D1199" s="101"/>
      <c r="E1199" s="31"/>
      <c r="F1199" s="31"/>
      <c r="G1199" s="31"/>
      <c r="H1199" s="31"/>
      <c r="I1199" s="31"/>
      <c r="J1199" s="31"/>
      <c r="K1199" s="31"/>
      <c r="L1199" s="31"/>
      <c r="M1199" s="31"/>
      <c r="N1199" s="31"/>
      <c r="O1199" s="31"/>
      <c r="P1199" s="83">
        <f t="shared" si="89"/>
        <v>0</v>
      </c>
    </row>
    <row r="1200" spans="1:16" x14ac:dyDescent="0.25">
      <c r="A1200" s="328"/>
      <c r="B1200" s="330"/>
      <c r="C1200" s="156">
        <v>26</v>
      </c>
      <c r="D1200" s="101"/>
      <c r="E1200" s="31"/>
      <c r="F1200" s="31"/>
      <c r="G1200" s="31"/>
      <c r="H1200" s="31"/>
      <c r="I1200" s="31"/>
      <c r="J1200" s="31"/>
      <c r="K1200" s="31"/>
      <c r="L1200" s="31"/>
      <c r="M1200" s="31"/>
      <c r="N1200" s="31"/>
      <c r="O1200" s="31"/>
      <c r="P1200" s="83">
        <f t="shared" si="89"/>
        <v>0</v>
      </c>
    </row>
    <row r="1201" spans="1:16" x14ac:dyDescent="0.25">
      <c r="A1201" s="333"/>
      <c r="B1201" s="334"/>
      <c r="C1201" s="156">
        <v>27</v>
      </c>
      <c r="D1201" s="101"/>
      <c r="E1201" s="31"/>
      <c r="F1201" s="31"/>
      <c r="G1201" s="31"/>
      <c r="H1201" s="31"/>
      <c r="I1201" s="31"/>
      <c r="J1201" s="31"/>
      <c r="K1201" s="31"/>
      <c r="L1201" s="31"/>
      <c r="M1201" s="31"/>
      <c r="N1201" s="31"/>
      <c r="O1201" s="31"/>
      <c r="P1201" s="83">
        <f t="shared" si="89"/>
        <v>0</v>
      </c>
    </row>
    <row r="1202" spans="1:16" x14ac:dyDescent="0.25">
      <c r="A1202" s="327">
        <v>542</v>
      </c>
      <c r="B1202" s="329" t="s">
        <v>304</v>
      </c>
      <c r="C1202" s="156">
        <v>11</v>
      </c>
      <c r="D1202" s="101"/>
      <c r="E1202" s="31"/>
      <c r="F1202" s="31"/>
      <c r="G1202" s="31"/>
      <c r="H1202" s="31"/>
      <c r="I1202" s="31"/>
      <c r="J1202" s="31"/>
      <c r="K1202" s="31"/>
      <c r="L1202" s="31"/>
      <c r="M1202" s="31"/>
      <c r="N1202" s="31"/>
      <c r="O1202" s="31"/>
      <c r="P1202" s="83">
        <f t="shared" si="89"/>
        <v>0</v>
      </c>
    </row>
    <row r="1203" spans="1:16" x14ac:dyDescent="0.25">
      <c r="A1203" s="328"/>
      <c r="B1203" s="330"/>
      <c r="C1203" s="156">
        <v>12</v>
      </c>
      <c r="D1203" s="101"/>
      <c r="E1203" s="31"/>
      <c r="F1203" s="31"/>
      <c r="G1203" s="31"/>
      <c r="H1203" s="31"/>
      <c r="I1203" s="31"/>
      <c r="J1203" s="31"/>
      <c r="K1203" s="31"/>
      <c r="L1203" s="31"/>
      <c r="M1203" s="31"/>
      <c r="N1203" s="31"/>
      <c r="O1203" s="31"/>
      <c r="P1203" s="83">
        <f t="shared" si="89"/>
        <v>0</v>
      </c>
    </row>
    <row r="1204" spans="1:16" x14ac:dyDescent="0.25">
      <c r="A1204" s="328"/>
      <c r="B1204" s="330"/>
      <c r="C1204" s="156">
        <v>14</v>
      </c>
      <c r="D1204" s="101"/>
      <c r="E1204" s="31"/>
      <c r="F1204" s="31"/>
      <c r="G1204" s="31"/>
      <c r="H1204" s="31"/>
      <c r="I1204" s="31"/>
      <c r="J1204" s="31"/>
      <c r="K1204" s="31"/>
      <c r="L1204" s="31"/>
      <c r="M1204" s="31"/>
      <c r="N1204" s="31"/>
      <c r="O1204" s="31"/>
      <c r="P1204" s="83">
        <f t="shared" si="89"/>
        <v>0</v>
      </c>
    </row>
    <row r="1205" spans="1:16" x14ac:dyDescent="0.25">
      <c r="A1205" s="328"/>
      <c r="B1205" s="330"/>
      <c r="C1205" s="156">
        <v>15</v>
      </c>
      <c r="D1205" s="101"/>
      <c r="E1205" s="31"/>
      <c r="F1205" s="31"/>
      <c r="G1205" s="31"/>
      <c r="H1205" s="31"/>
      <c r="I1205" s="31"/>
      <c r="J1205" s="31"/>
      <c r="K1205" s="31"/>
      <c r="L1205" s="31"/>
      <c r="M1205" s="31"/>
      <c r="N1205" s="31"/>
      <c r="O1205" s="31"/>
      <c r="P1205" s="83">
        <f t="shared" si="89"/>
        <v>0</v>
      </c>
    </row>
    <row r="1206" spans="1:16" x14ac:dyDescent="0.25">
      <c r="A1206" s="328"/>
      <c r="B1206" s="330"/>
      <c r="C1206" s="156">
        <v>16</v>
      </c>
      <c r="D1206" s="101"/>
      <c r="E1206" s="31"/>
      <c r="F1206" s="31"/>
      <c r="G1206" s="31"/>
      <c r="H1206" s="31"/>
      <c r="I1206" s="31"/>
      <c r="J1206" s="31"/>
      <c r="K1206" s="31"/>
      <c r="L1206" s="31"/>
      <c r="M1206" s="31"/>
      <c r="N1206" s="31"/>
      <c r="O1206" s="31"/>
      <c r="P1206" s="83">
        <f t="shared" si="89"/>
        <v>0</v>
      </c>
    </row>
    <row r="1207" spans="1:16" x14ac:dyDescent="0.25">
      <c r="A1207" s="328"/>
      <c r="B1207" s="330"/>
      <c r="C1207" s="156">
        <v>17</v>
      </c>
      <c r="D1207" s="101"/>
      <c r="E1207" s="31"/>
      <c r="F1207" s="31"/>
      <c r="G1207" s="31"/>
      <c r="H1207" s="31"/>
      <c r="I1207" s="31"/>
      <c r="J1207" s="31"/>
      <c r="K1207" s="31"/>
      <c r="L1207" s="31"/>
      <c r="M1207" s="31"/>
      <c r="N1207" s="31"/>
      <c r="O1207" s="31"/>
      <c r="P1207" s="83">
        <f t="shared" si="89"/>
        <v>0</v>
      </c>
    </row>
    <row r="1208" spans="1:16" x14ac:dyDescent="0.25">
      <c r="A1208" s="328"/>
      <c r="B1208" s="330"/>
      <c r="C1208" s="156">
        <v>25</v>
      </c>
      <c r="D1208" s="101"/>
      <c r="E1208" s="31"/>
      <c r="F1208" s="31"/>
      <c r="G1208" s="31"/>
      <c r="H1208" s="31"/>
      <c r="I1208" s="31"/>
      <c r="J1208" s="31"/>
      <c r="K1208" s="31"/>
      <c r="L1208" s="31"/>
      <c r="M1208" s="31"/>
      <c r="N1208" s="31"/>
      <c r="O1208" s="31"/>
      <c r="P1208" s="83">
        <f t="shared" si="89"/>
        <v>0</v>
      </c>
    </row>
    <row r="1209" spans="1:16" x14ac:dyDescent="0.25">
      <c r="A1209" s="328"/>
      <c r="B1209" s="330"/>
      <c r="C1209" s="156">
        <v>26</v>
      </c>
      <c r="D1209" s="101"/>
      <c r="E1209" s="31"/>
      <c r="F1209" s="31"/>
      <c r="G1209" s="31"/>
      <c r="H1209" s="31"/>
      <c r="I1209" s="31"/>
      <c r="J1209" s="31"/>
      <c r="K1209" s="31"/>
      <c r="L1209" s="31"/>
      <c r="M1209" s="31"/>
      <c r="N1209" s="31"/>
      <c r="O1209" s="31"/>
      <c r="P1209" s="83">
        <f t="shared" si="89"/>
        <v>0</v>
      </c>
    </row>
    <row r="1210" spans="1:16" x14ac:dyDescent="0.25">
      <c r="A1210" s="333"/>
      <c r="B1210" s="334"/>
      <c r="C1210" s="156">
        <v>27</v>
      </c>
      <c r="D1210" s="101"/>
      <c r="E1210" s="31"/>
      <c r="F1210" s="31"/>
      <c r="G1210" s="31"/>
      <c r="H1210" s="31"/>
      <c r="I1210" s="31"/>
      <c r="J1210" s="31"/>
      <c r="K1210" s="31"/>
      <c r="L1210" s="31"/>
      <c r="M1210" s="31"/>
      <c r="N1210" s="31"/>
      <c r="O1210" s="31"/>
      <c r="P1210" s="83">
        <f t="shared" si="89"/>
        <v>0</v>
      </c>
    </row>
    <row r="1211" spans="1:16" x14ac:dyDescent="0.25">
      <c r="A1211" s="327">
        <v>543</v>
      </c>
      <c r="B1211" s="329" t="s">
        <v>305</v>
      </c>
      <c r="C1211" s="156">
        <v>11</v>
      </c>
      <c r="D1211" s="101"/>
      <c r="E1211" s="31"/>
      <c r="F1211" s="31"/>
      <c r="G1211" s="31"/>
      <c r="H1211" s="31"/>
      <c r="I1211" s="31"/>
      <c r="J1211" s="31"/>
      <c r="K1211" s="31"/>
      <c r="L1211" s="31"/>
      <c r="M1211" s="31"/>
      <c r="N1211" s="31"/>
      <c r="O1211" s="31"/>
      <c r="P1211" s="83">
        <f t="shared" si="89"/>
        <v>0</v>
      </c>
    </row>
    <row r="1212" spans="1:16" x14ac:dyDescent="0.25">
      <c r="A1212" s="328"/>
      <c r="B1212" s="330"/>
      <c r="C1212" s="156">
        <v>12</v>
      </c>
      <c r="D1212" s="101"/>
      <c r="E1212" s="31"/>
      <c r="F1212" s="31"/>
      <c r="G1212" s="31"/>
      <c r="H1212" s="31"/>
      <c r="I1212" s="31"/>
      <c r="J1212" s="31"/>
      <c r="K1212" s="31"/>
      <c r="L1212" s="31"/>
      <c r="M1212" s="31"/>
      <c r="N1212" s="31"/>
      <c r="O1212" s="31"/>
      <c r="P1212" s="83">
        <f t="shared" si="89"/>
        <v>0</v>
      </c>
    </row>
    <row r="1213" spans="1:16" x14ac:dyDescent="0.25">
      <c r="A1213" s="328"/>
      <c r="B1213" s="330"/>
      <c r="C1213" s="156">
        <v>14</v>
      </c>
      <c r="D1213" s="101"/>
      <c r="E1213" s="31"/>
      <c r="F1213" s="31"/>
      <c r="G1213" s="31"/>
      <c r="H1213" s="31"/>
      <c r="I1213" s="31"/>
      <c r="J1213" s="31"/>
      <c r="K1213" s="31"/>
      <c r="L1213" s="31"/>
      <c r="M1213" s="31"/>
      <c r="N1213" s="31"/>
      <c r="O1213" s="31"/>
      <c r="P1213" s="83">
        <f t="shared" si="89"/>
        <v>0</v>
      </c>
    </row>
    <row r="1214" spans="1:16" x14ac:dyDescent="0.25">
      <c r="A1214" s="328"/>
      <c r="B1214" s="330"/>
      <c r="C1214" s="156">
        <v>15</v>
      </c>
      <c r="D1214" s="101"/>
      <c r="E1214" s="31"/>
      <c r="F1214" s="31"/>
      <c r="G1214" s="31"/>
      <c r="H1214" s="31"/>
      <c r="I1214" s="31"/>
      <c r="J1214" s="31"/>
      <c r="K1214" s="31"/>
      <c r="L1214" s="31"/>
      <c r="M1214" s="31"/>
      <c r="N1214" s="31"/>
      <c r="O1214" s="31"/>
      <c r="P1214" s="83">
        <f t="shared" si="89"/>
        <v>0</v>
      </c>
    </row>
    <row r="1215" spans="1:16" x14ac:dyDescent="0.25">
      <c r="A1215" s="328"/>
      <c r="B1215" s="330"/>
      <c r="C1215" s="156">
        <v>16</v>
      </c>
      <c r="D1215" s="101"/>
      <c r="E1215" s="31"/>
      <c r="F1215" s="31"/>
      <c r="G1215" s="31"/>
      <c r="H1215" s="31"/>
      <c r="I1215" s="31"/>
      <c r="J1215" s="31"/>
      <c r="K1215" s="31"/>
      <c r="L1215" s="31"/>
      <c r="M1215" s="31"/>
      <c r="N1215" s="31"/>
      <c r="O1215" s="31"/>
      <c r="P1215" s="83">
        <f t="shared" si="89"/>
        <v>0</v>
      </c>
    </row>
    <row r="1216" spans="1:16" x14ac:dyDescent="0.25">
      <c r="A1216" s="328"/>
      <c r="B1216" s="330"/>
      <c r="C1216" s="156">
        <v>17</v>
      </c>
      <c r="D1216" s="101"/>
      <c r="E1216" s="31"/>
      <c r="F1216" s="31"/>
      <c r="G1216" s="31"/>
      <c r="H1216" s="31"/>
      <c r="I1216" s="31"/>
      <c r="J1216" s="31"/>
      <c r="K1216" s="31"/>
      <c r="L1216" s="31"/>
      <c r="M1216" s="31"/>
      <c r="N1216" s="31"/>
      <c r="O1216" s="31"/>
      <c r="P1216" s="83">
        <f t="shared" si="89"/>
        <v>0</v>
      </c>
    </row>
    <row r="1217" spans="1:16" x14ac:dyDescent="0.25">
      <c r="A1217" s="328"/>
      <c r="B1217" s="330"/>
      <c r="C1217" s="156">
        <v>25</v>
      </c>
      <c r="D1217" s="101"/>
      <c r="E1217" s="31"/>
      <c r="F1217" s="31"/>
      <c r="G1217" s="31"/>
      <c r="H1217" s="31"/>
      <c r="I1217" s="31"/>
      <c r="J1217" s="31"/>
      <c r="K1217" s="31"/>
      <c r="L1217" s="31"/>
      <c r="M1217" s="31"/>
      <c r="N1217" s="31"/>
      <c r="O1217" s="31"/>
      <c r="P1217" s="83">
        <f t="shared" si="89"/>
        <v>0</v>
      </c>
    </row>
    <row r="1218" spans="1:16" x14ac:dyDescent="0.25">
      <c r="A1218" s="328"/>
      <c r="B1218" s="330"/>
      <c r="C1218" s="156">
        <v>26</v>
      </c>
      <c r="D1218" s="101"/>
      <c r="E1218" s="31"/>
      <c r="F1218" s="31"/>
      <c r="G1218" s="31"/>
      <c r="H1218" s="31"/>
      <c r="I1218" s="31"/>
      <c r="J1218" s="31"/>
      <c r="K1218" s="31"/>
      <c r="L1218" s="31"/>
      <c r="M1218" s="31"/>
      <c r="N1218" s="31"/>
      <c r="O1218" s="31"/>
      <c r="P1218" s="83">
        <f t="shared" si="89"/>
        <v>0</v>
      </c>
    </row>
    <row r="1219" spans="1:16" x14ac:dyDescent="0.25">
      <c r="A1219" s="333"/>
      <c r="B1219" s="334"/>
      <c r="C1219" s="156">
        <v>27</v>
      </c>
      <c r="D1219" s="101"/>
      <c r="E1219" s="31"/>
      <c r="F1219" s="31"/>
      <c r="G1219" s="31"/>
      <c r="H1219" s="31"/>
      <c r="I1219" s="31"/>
      <c r="J1219" s="31"/>
      <c r="K1219" s="31"/>
      <c r="L1219" s="31"/>
      <c r="M1219" s="31"/>
      <c r="N1219" s="31"/>
      <c r="O1219" s="31"/>
      <c r="P1219" s="83">
        <f t="shared" si="89"/>
        <v>0</v>
      </c>
    </row>
    <row r="1220" spans="1:16" x14ac:dyDescent="0.25">
      <c r="A1220" s="327">
        <v>544</v>
      </c>
      <c r="B1220" s="329" t="s">
        <v>306</v>
      </c>
      <c r="C1220" s="156">
        <v>11</v>
      </c>
      <c r="D1220" s="101"/>
      <c r="E1220" s="31"/>
      <c r="F1220" s="31"/>
      <c r="G1220" s="31"/>
      <c r="H1220" s="31"/>
      <c r="I1220" s="31"/>
      <c r="J1220" s="31"/>
      <c r="K1220" s="31"/>
      <c r="L1220" s="31"/>
      <c r="M1220" s="31"/>
      <c r="N1220" s="31"/>
      <c r="O1220" s="31"/>
      <c r="P1220" s="83">
        <f t="shared" si="89"/>
        <v>0</v>
      </c>
    </row>
    <row r="1221" spans="1:16" x14ac:dyDescent="0.25">
      <c r="A1221" s="328"/>
      <c r="B1221" s="330"/>
      <c r="C1221" s="156">
        <v>12</v>
      </c>
      <c r="D1221" s="101"/>
      <c r="E1221" s="31"/>
      <c r="F1221" s="31"/>
      <c r="G1221" s="31"/>
      <c r="H1221" s="31"/>
      <c r="I1221" s="31"/>
      <c r="J1221" s="31"/>
      <c r="K1221" s="31"/>
      <c r="L1221" s="31"/>
      <c r="M1221" s="31"/>
      <c r="N1221" s="31"/>
      <c r="O1221" s="31"/>
      <c r="P1221" s="83">
        <f t="shared" si="89"/>
        <v>0</v>
      </c>
    </row>
    <row r="1222" spans="1:16" x14ac:dyDescent="0.25">
      <c r="A1222" s="328"/>
      <c r="B1222" s="330"/>
      <c r="C1222" s="156">
        <v>14</v>
      </c>
      <c r="D1222" s="101"/>
      <c r="E1222" s="31"/>
      <c r="F1222" s="31"/>
      <c r="G1222" s="31"/>
      <c r="H1222" s="31"/>
      <c r="I1222" s="31"/>
      <c r="J1222" s="31"/>
      <c r="K1222" s="31"/>
      <c r="L1222" s="31"/>
      <c r="M1222" s="31"/>
      <c r="N1222" s="31"/>
      <c r="O1222" s="31"/>
      <c r="P1222" s="83">
        <f t="shared" si="89"/>
        <v>0</v>
      </c>
    </row>
    <row r="1223" spans="1:16" x14ac:dyDescent="0.25">
      <c r="A1223" s="328"/>
      <c r="B1223" s="330"/>
      <c r="C1223" s="156">
        <v>15</v>
      </c>
      <c r="D1223" s="101"/>
      <c r="E1223" s="31"/>
      <c r="F1223" s="31"/>
      <c r="G1223" s="31"/>
      <c r="H1223" s="31"/>
      <c r="I1223" s="31"/>
      <c r="J1223" s="31"/>
      <c r="K1223" s="31"/>
      <c r="L1223" s="31"/>
      <c r="M1223" s="31"/>
      <c r="N1223" s="31"/>
      <c r="O1223" s="31"/>
      <c r="P1223" s="83">
        <f t="shared" si="89"/>
        <v>0</v>
      </c>
    </row>
    <row r="1224" spans="1:16" x14ac:dyDescent="0.25">
      <c r="A1224" s="328"/>
      <c r="B1224" s="330"/>
      <c r="C1224" s="156">
        <v>16</v>
      </c>
      <c r="D1224" s="101"/>
      <c r="E1224" s="31"/>
      <c r="F1224" s="31"/>
      <c r="G1224" s="31"/>
      <c r="H1224" s="31"/>
      <c r="I1224" s="31"/>
      <c r="J1224" s="31"/>
      <c r="K1224" s="31"/>
      <c r="L1224" s="31"/>
      <c r="M1224" s="31"/>
      <c r="N1224" s="31"/>
      <c r="O1224" s="31"/>
      <c r="P1224" s="83">
        <f t="shared" si="89"/>
        <v>0</v>
      </c>
    </row>
    <row r="1225" spans="1:16" x14ac:dyDescent="0.25">
      <c r="A1225" s="328"/>
      <c r="B1225" s="330"/>
      <c r="C1225" s="156">
        <v>17</v>
      </c>
      <c r="D1225" s="101"/>
      <c r="E1225" s="31"/>
      <c r="F1225" s="31"/>
      <c r="G1225" s="31"/>
      <c r="H1225" s="31"/>
      <c r="I1225" s="31"/>
      <c r="J1225" s="31"/>
      <c r="K1225" s="31"/>
      <c r="L1225" s="31"/>
      <c r="M1225" s="31"/>
      <c r="N1225" s="31"/>
      <c r="O1225" s="31"/>
      <c r="P1225" s="83">
        <f t="shared" si="89"/>
        <v>0</v>
      </c>
    </row>
    <row r="1226" spans="1:16" x14ac:dyDescent="0.25">
      <c r="A1226" s="328"/>
      <c r="B1226" s="330"/>
      <c r="C1226" s="156">
        <v>25</v>
      </c>
      <c r="D1226" s="101"/>
      <c r="E1226" s="31"/>
      <c r="F1226" s="31"/>
      <c r="G1226" s="31"/>
      <c r="H1226" s="31"/>
      <c r="I1226" s="31"/>
      <c r="J1226" s="31"/>
      <c r="K1226" s="31"/>
      <c r="L1226" s="31"/>
      <c r="M1226" s="31"/>
      <c r="N1226" s="31"/>
      <c r="O1226" s="31"/>
      <c r="P1226" s="83">
        <f t="shared" si="89"/>
        <v>0</v>
      </c>
    </row>
    <row r="1227" spans="1:16" x14ac:dyDescent="0.25">
      <c r="A1227" s="328"/>
      <c r="B1227" s="330"/>
      <c r="C1227" s="156">
        <v>26</v>
      </c>
      <c r="D1227" s="101"/>
      <c r="E1227" s="31"/>
      <c r="F1227" s="31"/>
      <c r="G1227" s="31"/>
      <c r="H1227" s="31"/>
      <c r="I1227" s="31"/>
      <c r="J1227" s="31"/>
      <c r="K1227" s="31"/>
      <c r="L1227" s="31"/>
      <c r="M1227" s="31"/>
      <c r="N1227" s="31"/>
      <c r="O1227" s="31"/>
      <c r="P1227" s="83">
        <f t="shared" si="89"/>
        <v>0</v>
      </c>
    </row>
    <row r="1228" spans="1:16" x14ac:dyDescent="0.25">
      <c r="A1228" s="333"/>
      <c r="B1228" s="334"/>
      <c r="C1228" s="156">
        <v>27</v>
      </c>
      <c r="D1228" s="101"/>
      <c r="E1228" s="31"/>
      <c r="F1228" s="31"/>
      <c r="G1228" s="31"/>
      <c r="H1228" s="31"/>
      <c r="I1228" s="31"/>
      <c r="J1228" s="31"/>
      <c r="K1228" s="31"/>
      <c r="L1228" s="31"/>
      <c r="M1228" s="31"/>
      <c r="N1228" s="31"/>
      <c r="O1228" s="31"/>
      <c r="P1228" s="83">
        <f t="shared" si="89"/>
        <v>0</v>
      </c>
    </row>
    <row r="1229" spans="1:16" x14ac:dyDescent="0.25">
      <c r="A1229" s="327">
        <v>545</v>
      </c>
      <c r="B1229" s="329" t="s">
        <v>307</v>
      </c>
      <c r="C1229" s="156">
        <v>11</v>
      </c>
      <c r="D1229" s="101"/>
      <c r="E1229" s="31"/>
      <c r="F1229" s="31"/>
      <c r="G1229" s="31"/>
      <c r="H1229" s="31"/>
      <c r="I1229" s="31"/>
      <c r="J1229" s="31"/>
      <c r="K1229" s="31"/>
      <c r="L1229" s="31"/>
      <c r="M1229" s="31"/>
      <c r="N1229" s="31"/>
      <c r="O1229" s="31"/>
      <c r="P1229" s="83">
        <f t="shared" si="89"/>
        <v>0</v>
      </c>
    </row>
    <row r="1230" spans="1:16" x14ac:dyDescent="0.25">
      <c r="A1230" s="328"/>
      <c r="B1230" s="330"/>
      <c r="C1230" s="156">
        <v>12</v>
      </c>
      <c r="D1230" s="101"/>
      <c r="E1230" s="31"/>
      <c r="F1230" s="31"/>
      <c r="G1230" s="31"/>
      <c r="H1230" s="31"/>
      <c r="I1230" s="31"/>
      <c r="J1230" s="31"/>
      <c r="K1230" s="31"/>
      <c r="L1230" s="31"/>
      <c r="M1230" s="31"/>
      <c r="N1230" s="31"/>
      <c r="O1230" s="31"/>
      <c r="P1230" s="83">
        <f t="shared" si="89"/>
        <v>0</v>
      </c>
    </row>
    <row r="1231" spans="1:16" x14ac:dyDescent="0.25">
      <c r="A1231" s="328"/>
      <c r="B1231" s="330"/>
      <c r="C1231" s="156">
        <v>14</v>
      </c>
      <c r="D1231" s="101"/>
      <c r="E1231" s="31"/>
      <c r="F1231" s="31"/>
      <c r="G1231" s="31"/>
      <c r="H1231" s="31"/>
      <c r="I1231" s="31"/>
      <c r="J1231" s="31"/>
      <c r="K1231" s="31"/>
      <c r="L1231" s="31"/>
      <c r="M1231" s="31"/>
      <c r="N1231" s="31"/>
      <c r="O1231" s="31"/>
      <c r="P1231" s="83">
        <f t="shared" si="89"/>
        <v>0</v>
      </c>
    </row>
    <row r="1232" spans="1:16" x14ac:dyDescent="0.25">
      <c r="A1232" s="328"/>
      <c r="B1232" s="330"/>
      <c r="C1232" s="156">
        <v>15</v>
      </c>
      <c r="D1232" s="101"/>
      <c r="E1232" s="31"/>
      <c r="F1232" s="31"/>
      <c r="G1232" s="31"/>
      <c r="H1232" s="31"/>
      <c r="I1232" s="31"/>
      <c r="J1232" s="31"/>
      <c r="K1232" s="31"/>
      <c r="L1232" s="31"/>
      <c r="M1232" s="31"/>
      <c r="N1232" s="31"/>
      <c r="O1232" s="31"/>
      <c r="P1232" s="83">
        <f t="shared" si="89"/>
        <v>0</v>
      </c>
    </row>
    <row r="1233" spans="1:16" x14ac:dyDescent="0.25">
      <c r="A1233" s="328"/>
      <c r="B1233" s="330"/>
      <c r="C1233" s="156">
        <v>16</v>
      </c>
      <c r="D1233" s="101"/>
      <c r="E1233" s="31"/>
      <c r="F1233" s="31"/>
      <c r="G1233" s="31"/>
      <c r="H1233" s="31"/>
      <c r="I1233" s="31"/>
      <c r="J1233" s="31"/>
      <c r="K1233" s="31"/>
      <c r="L1233" s="31"/>
      <c r="M1233" s="31"/>
      <c r="N1233" s="31"/>
      <c r="O1233" s="31"/>
      <c r="P1233" s="83">
        <f t="shared" si="89"/>
        <v>0</v>
      </c>
    </row>
    <row r="1234" spans="1:16" x14ac:dyDescent="0.25">
      <c r="A1234" s="328"/>
      <c r="B1234" s="330"/>
      <c r="C1234" s="156">
        <v>17</v>
      </c>
      <c r="D1234" s="101"/>
      <c r="E1234" s="31"/>
      <c r="F1234" s="31"/>
      <c r="G1234" s="31"/>
      <c r="H1234" s="31"/>
      <c r="I1234" s="31"/>
      <c r="J1234" s="31"/>
      <c r="K1234" s="31"/>
      <c r="L1234" s="31"/>
      <c r="M1234" s="31"/>
      <c r="N1234" s="31"/>
      <c r="O1234" s="31"/>
      <c r="P1234" s="83">
        <f t="shared" si="89"/>
        <v>0</v>
      </c>
    </row>
    <row r="1235" spans="1:16" x14ac:dyDescent="0.25">
      <c r="A1235" s="328"/>
      <c r="B1235" s="330"/>
      <c r="C1235" s="156">
        <v>25</v>
      </c>
      <c r="D1235" s="101"/>
      <c r="E1235" s="31"/>
      <c r="F1235" s="31"/>
      <c r="G1235" s="31"/>
      <c r="H1235" s="31"/>
      <c r="I1235" s="31"/>
      <c r="J1235" s="31"/>
      <c r="K1235" s="31"/>
      <c r="L1235" s="31"/>
      <c r="M1235" s="31"/>
      <c r="N1235" s="31"/>
      <c r="O1235" s="31"/>
      <c r="P1235" s="83">
        <f t="shared" si="89"/>
        <v>0</v>
      </c>
    </row>
    <row r="1236" spans="1:16" x14ac:dyDescent="0.25">
      <c r="A1236" s="328"/>
      <c r="B1236" s="330"/>
      <c r="C1236" s="156">
        <v>26</v>
      </c>
      <c r="D1236" s="101"/>
      <c r="E1236" s="31"/>
      <c r="F1236" s="31"/>
      <c r="G1236" s="31"/>
      <c r="H1236" s="31"/>
      <c r="I1236" s="31"/>
      <c r="J1236" s="31"/>
      <c r="K1236" s="31"/>
      <c r="L1236" s="31"/>
      <c r="M1236" s="31"/>
      <c r="N1236" s="31"/>
      <c r="O1236" s="31"/>
      <c r="P1236" s="83">
        <f t="shared" si="89"/>
        <v>0</v>
      </c>
    </row>
    <row r="1237" spans="1:16" x14ac:dyDescent="0.25">
      <c r="A1237" s="333"/>
      <c r="B1237" s="334"/>
      <c r="C1237" s="156">
        <v>27</v>
      </c>
      <c r="D1237" s="101"/>
      <c r="E1237" s="31"/>
      <c r="F1237" s="31"/>
      <c r="G1237" s="31"/>
      <c r="H1237" s="31"/>
      <c r="I1237" s="31"/>
      <c r="J1237" s="31"/>
      <c r="K1237" s="31"/>
      <c r="L1237" s="31"/>
      <c r="M1237" s="31"/>
      <c r="N1237" s="31"/>
      <c r="O1237" s="31"/>
      <c r="P1237" s="83">
        <f t="shared" si="89"/>
        <v>0</v>
      </c>
    </row>
    <row r="1238" spans="1:16" x14ac:dyDescent="0.25">
      <c r="A1238" s="327">
        <v>549</v>
      </c>
      <c r="B1238" s="329" t="s">
        <v>308</v>
      </c>
      <c r="C1238" s="156">
        <v>11</v>
      </c>
      <c r="D1238" s="101"/>
      <c r="E1238" s="31"/>
      <c r="F1238" s="31"/>
      <c r="G1238" s="31"/>
      <c r="H1238" s="31"/>
      <c r="I1238" s="31"/>
      <c r="J1238" s="31"/>
      <c r="K1238" s="31"/>
      <c r="L1238" s="31"/>
      <c r="M1238" s="31"/>
      <c r="N1238" s="31"/>
      <c r="O1238" s="31"/>
      <c r="P1238" s="83">
        <f t="shared" si="89"/>
        <v>0</v>
      </c>
    </row>
    <row r="1239" spans="1:16" x14ac:dyDescent="0.25">
      <c r="A1239" s="328"/>
      <c r="B1239" s="330"/>
      <c r="C1239" s="156">
        <v>12</v>
      </c>
      <c r="D1239" s="101"/>
      <c r="E1239" s="31"/>
      <c r="F1239" s="31"/>
      <c r="G1239" s="31"/>
      <c r="H1239" s="31"/>
      <c r="I1239" s="31"/>
      <c r="J1239" s="31"/>
      <c r="K1239" s="31"/>
      <c r="L1239" s="31"/>
      <c r="M1239" s="31"/>
      <c r="N1239" s="31"/>
      <c r="O1239" s="31"/>
      <c r="P1239" s="83">
        <f t="shared" si="89"/>
        <v>0</v>
      </c>
    </row>
    <row r="1240" spans="1:16" x14ac:dyDescent="0.25">
      <c r="A1240" s="328"/>
      <c r="B1240" s="330"/>
      <c r="C1240" s="156">
        <v>14</v>
      </c>
      <c r="D1240" s="101"/>
      <c r="E1240" s="31"/>
      <c r="F1240" s="31"/>
      <c r="G1240" s="31"/>
      <c r="H1240" s="31"/>
      <c r="I1240" s="31"/>
      <c r="J1240" s="31"/>
      <c r="K1240" s="31"/>
      <c r="L1240" s="31"/>
      <c r="M1240" s="31"/>
      <c r="N1240" s="31"/>
      <c r="O1240" s="31"/>
      <c r="P1240" s="83">
        <f t="shared" si="89"/>
        <v>0</v>
      </c>
    </row>
    <row r="1241" spans="1:16" x14ac:dyDescent="0.25">
      <c r="A1241" s="328"/>
      <c r="B1241" s="330"/>
      <c r="C1241" s="156">
        <v>15</v>
      </c>
      <c r="D1241" s="101"/>
      <c r="E1241" s="31"/>
      <c r="F1241" s="31"/>
      <c r="G1241" s="31"/>
      <c r="H1241" s="31"/>
      <c r="I1241" s="31"/>
      <c r="J1241" s="31"/>
      <c r="K1241" s="31"/>
      <c r="L1241" s="31"/>
      <c r="M1241" s="31"/>
      <c r="N1241" s="31"/>
      <c r="O1241" s="31"/>
      <c r="P1241" s="83">
        <f t="shared" si="89"/>
        <v>0</v>
      </c>
    </row>
    <row r="1242" spans="1:16" x14ac:dyDescent="0.25">
      <c r="A1242" s="328"/>
      <c r="B1242" s="330"/>
      <c r="C1242" s="156">
        <v>16</v>
      </c>
      <c r="D1242" s="101"/>
      <c r="E1242" s="31"/>
      <c r="F1242" s="31"/>
      <c r="G1242" s="31"/>
      <c r="H1242" s="31"/>
      <c r="I1242" s="31"/>
      <c r="J1242" s="31"/>
      <c r="K1242" s="31"/>
      <c r="L1242" s="31"/>
      <c r="M1242" s="31"/>
      <c r="N1242" s="31"/>
      <c r="O1242" s="31"/>
      <c r="P1242" s="83">
        <f t="shared" si="89"/>
        <v>0</v>
      </c>
    </row>
    <row r="1243" spans="1:16" x14ac:dyDescent="0.25">
      <c r="A1243" s="328"/>
      <c r="B1243" s="330"/>
      <c r="C1243" s="156">
        <v>17</v>
      </c>
      <c r="D1243" s="101"/>
      <c r="E1243" s="31"/>
      <c r="F1243" s="31"/>
      <c r="G1243" s="31"/>
      <c r="H1243" s="31"/>
      <c r="I1243" s="31"/>
      <c r="J1243" s="31"/>
      <c r="K1243" s="31"/>
      <c r="L1243" s="31"/>
      <c r="M1243" s="31"/>
      <c r="N1243" s="31"/>
      <c r="O1243" s="31"/>
      <c r="P1243" s="83">
        <f t="shared" si="89"/>
        <v>0</v>
      </c>
    </row>
    <row r="1244" spans="1:16" x14ac:dyDescent="0.25">
      <c r="A1244" s="328"/>
      <c r="B1244" s="330"/>
      <c r="C1244" s="156">
        <v>25</v>
      </c>
      <c r="D1244" s="101"/>
      <c r="E1244" s="31"/>
      <c r="F1244" s="31"/>
      <c r="G1244" s="31"/>
      <c r="H1244" s="31"/>
      <c r="I1244" s="31"/>
      <c r="J1244" s="31"/>
      <c r="K1244" s="31"/>
      <c r="L1244" s="31"/>
      <c r="M1244" s="31"/>
      <c r="N1244" s="31"/>
      <c r="O1244" s="31"/>
      <c r="P1244" s="83">
        <f t="shared" si="89"/>
        <v>0</v>
      </c>
    </row>
    <row r="1245" spans="1:16" x14ac:dyDescent="0.25">
      <c r="A1245" s="328"/>
      <c r="B1245" s="330"/>
      <c r="C1245" s="156">
        <v>26</v>
      </c>
      <c r="D1245" s="101"/>
      <c r="E1245" s="31"/>
      <c r="F1245" s="31"/>
      <c r="G1245" s="31"/>
      <c r="H1245" s="31"/>
      <c r="I1245" s="31"/>
      <c r="J1245" s="31"/>
      <c r="K1245" s="31"/>
      <c r="L1245" s="31"/>
      <c r="M1245" s="31"/>
      <c r="N1245" s="31"/>
      <c r="O1245" s="31"/>
      <c r="P1245" s="83">
        <f t="shared" si="89"/>
        <v>0</v>
      </c>
    </row>
    <row r="1246" spans="1:16" x14ac:dyDescent="0.25">
      <c r="A1246" s="333"/>
      <c r="B1246" s="334"/>
      <c r="C1246" s="156">
        <v>27</v>
      </c>
      <c r="D1246" s="101"/>
      <c r="E1246" s="31"/>
      <c r="F1246" s="31"/>
      <c r="G1246" s="31"/>
      <c r="H1246" s="31"/>
      <c r="I1246" s="31"/>
      <c r="J1246" s="31"/>
      <c r="K1246" s="31"/>
      <c r="L1246" s="31"/>
      <c r="M1246" s="31"/>
      <c r="N1246" s="31"/>
      <c r="O1246" s="31"/>
      <c r="P1246" s="83">
        <f t="shared" si="89"/>
        <v>0</v>
      </c>
    </row>
    <row r="1247" spans="1:16" x14ac:dyDescent="0.25">
      <c r="A1247" s="112">
        <v>5500</v>
      </c>
      <c r="B1247" s="321" t="s">
        <v>309</v>
      </c>
      <c r="C1247" s="322"/>
      <c r="D1247" s="110">
        <f>SUM(D1248:D1256)</f>
        <v>0</v>
      </c>
      <c r="E1247" s="110">
        <f t="shared" ref="E1247:P1247" si="90">SUM(E1248:E1256)</f>
        <v>0</v>
      </c>
      <c r="F1247" s="110">
        <f t="shared" si="90"/>
        <v>0</v>
      </c>
      <c r="G1247" s="110">
        <f t="shared" si="90"/>
        <v>0</v>
      </c>
      <c r="H1247" s="110">
        <f t="shared" si="90"/>
        <v>0</v>
      </c>
      <c r="I1247" s="110">
        <f t="shared" si="90"/>
        <v>0</v>
      </c>
      <c r="J1247" s="110">
        <f t="shared" si="90"/>
        <v>0</v>
      </c>
      <c r="K1247" s="110">
        <f t="shared" si="90"/>
        <v>0</v>
      </c>
      <c r="L1247" s="110">
        <f t="shared" si="90"/>
        <v>0</v>
      </c>
      <c r="M1247" s="110">
        <f t="shared" si="90"/>
        <v>0</v>
      </c>
      <c r="N1247" s="110">
        <f t="shared" si="90"/>
        <v>0</v>
      </c>
      <c r="O1247" s="110">
        <f t="shared" si="90"/>
        <v>0</v>
      </c>
      <c r="P1247" s="110">
        <f t="shared" si="90"/>
        <v>0</v>
      </c>
    </row>
    <row r="1248" spans="1:16" x14ac:dyDescent="0.25">
      <c r="A1248" s="327">
        <v>551</v>
      </c>
      <c r="B1248" s="329" t="s">
        <v>310</v>
      </c>
      <c r="C1248" s="156">
        <v>11</v>
      </c>
      <c r="D1248" s="101"/>
      <c r="E1248" s="31"/>
      <c r="F1248" s="31"/>
      <c r="G1248" s="31"/>
      <c r="H1248" s="31"/>
      <c r="I1248" s="31"/>
      <c r="J1248" s="31"/>
      <c r="K1248" s="31"/>
      <c r="L1248" s="31"/>
      <c r="M1248" s="31"/>
      <c r="N1248" s="31"/>
      <c r="O1248" s="31"/>
      <c r="P1248" s="83">
        <f>SUM(D1248:O1248)</f>
        <v>0</v>
      </c>
    </row>
    <row r="1249" spans="1:16" x14ac:dyDescent="0.25">
      <c r="A1249" s="328"/>
      <c r="B1249" s="330"/>
      <c r="C1249" s="156">
        <v>12</v>
      </c>
      <c r="D1249" s="101"/>
      <c r="E1249" s="31"/>
      <c r="F1249" s="31"/>
      <c r="G1249" s="31"/>
      <c r="H1249" s="31"/>
      <c r="I1249" s="31"/>
      <c r="J1249" s="31"/>
      <c r="K1249" s="31"/>
      <c r="L1249" s="31"/>
      <c r="M1249" s="31"/>
      <c r="N1249" s="31"/>
      <c r="O1249" s="31"/>
      <c r="P1249" s="83">
        <f t="shared" ref="P1249:P1256" si="91">SUM(D1249:O1249)</f>
        <v>0</v>
      </c>
    </row>
    <row r="1250" spans="1:16" x14ac:dyDescent="0.25">
      <c r="A1250" s="328"/>
      <c r="B1250" s="330"/>
      <c r="C1250" s="156">
        <v>14</v>
      </c>
      <c r="D1250" s="101"/>
      <c r="E1250" s="31"/>
      <c r="F1250" s="31"/>
      <c r="G1250" s="31"/>
      <c r="H1250" s="31"/>
      <c r="I1250" s="31"/>
      <c r="J1250" s="31"/>
      <c r="K1250" s="31"/>
      <c r="L1250" s="31"/>
      <c r="M1250" s="31"/>
      <c r="N1250" s="31"/>
      <c r="O1250" s="31"/>
      <c r="P1250" s="83">
        <f t="shared" si="91"/>
        <v>0</v>
      </c>
    </row>
    <row r="1251" spans="1:16" x14ac:dyDescent="0.25">
      <c r="A1251" s="328"/>
      <c r="B1251" s="330"/>
      <c r="C1251" s="156">
        <v>15</v>
      </c>
      <c r="D1251" s="101"/>
      <c r="E1251" s="31"/>
      <c r="F1251" s="31"/>
      <c r="G1251" s="31"/>
      <c r="H1251" s="31"/>
      <c r="I1251" s="31"/>
      <c r="J1251" s="31"/>
      <c r="K1251" s="31"/>
      <c r="L1251" s="31"/>
      <c r="M1251" s="31"/>
      <c r="N1251" s="31"/>
      <c r="O1251" s="31"/>
      <c r="P1251" s="83">
        <f t="shared" si="91"/>
        <v>0</v>
      </c>
    </row>
    <row r="1252" spans="1:16" x14ac:dyDescent="0.25">
      <c r="A1252" s="328"/>
      <c r="B1252" s="330"/>
      <c r="C1252" s="156">
        <v>16</v>
      </c>
      <c r="D1252" s="101"/>
      <c r="E1252" s="31"/>
      <c r="F1252" s="31"/>
      <c r="G1252" s="31"/>
      <c r="H1252" s="31"/>
      <c r="I1252" s="31"/>
      <c r="J1252" s="31"/>
      <c r="K1252" s="31"/>
      <c r="L1252" s="31"/>
      <c r="M1252" s="31"/>
      <c r="N1252" s="31"/>
      <c r="O1252" s="31"/>
      <c r="P1252" s="83">
        <f t="shared" si="91"/>
        <v>0</v>
      </c>
    </row>
    <row r="1253" spans="1:16" x14ac:dyDescent="0.25">
      <c r="A1253" s="328"/>
      <c r="B1253" s="330"/>
      <c r="C1253" s="156">
        <v>17</v>
      </c>
      <c r="D1253" s="101"/>
      <c r="E1253" s="31"/>
      <c r="F1253" s="31"/>
      <c r="G1253" s="31"/>
      <c r="H1253" s="31"/>
      <c r="I1253" s="31"/>
      <c r="J1253" s="31"/>
      <c r="K1253" s="31"/>
      <c r="L1253" s="31"/>
      <c r="M1253" s="31"/>
      <c r="N1253" s="31"/>
      <c r="O1253" s="31"/>
      <c r="P1253" s="83">
        <f t="shared" si="91"/>
        <v>0</v>
      </c>
    </row>
    <row r="1254" spans="1:16" x14ac:dyDescent="0.25">
      <c r="A1254" s="328"/>
      <c r="B1254" s="330"/>
      <c r="C1254" s="156">
        <v>25</v>
      </c>
      <c r="D1254" s="101"/>
      <c r="E1254" s="31"/>
      <c r="F1254" s="31"/>
      <c r="G1254" s="31"/>
      <c r="H1254" s="31"/>
      <c r="I1254" s="31"/>
      <c r="J1254" s="31"/>
      <c r="K1254" s="31"/>
      <c r="L1254" s="31"/>
      <c r="M1254" s="31"/>
      <c r="N1254" s="31"/>
      <c r="O1254" s="31"/>
      <c r="P1254" s="83">
        <f t="shared" si="91"/>
        <v>0</v>
      </c>
    </row>
    <row r="1255" spans="1:16" x14ac:dyDescent="0.25">
      <c r="A1255" s="328"/>
      <c r="B1255" s="330"/>
      <c r="C1255" s="156">
        <v>26</v>
      </c>
      <c r="D1255" s="101"/>
      <c r="E1255" s="31"/>
      <c r="F1255" s="31"/>
      <c r="G1255" s="31"/>
      <c r="H1255" s="31"/>
      <c r="I1255" s="31"/>
      <c r="J1255" s="31"/>
      <c r="K1255" s="31"/>
      <c r="L1255" s="31"/>
      <c r="M1255" s="31"/>
      <c r="N1255" s="31"/>
      <c r="O1255" s="31"/>
      <c r="P1255" s="83">
        <f t="shared" si="91"/>
        <v>0</v>
      </c>
    </row>
    <row r="1256" spans="1:16" x14ac:dyDescent="0.25">
      <c r="A1256" s="333"/>
      <c r="B1256" s="334"/>
      <c r="C1256" s="156">
        <v>27</v>
      </c>
      <c r="D1256" s="101"/>
      <c r="E1256" s="31"/>
      <c r="F1256" s="31"/>
      <c r="G1256" s="31"/>
      <c r="H1256" s="31"/>
      <c r="I1256" s="31"/>
      <c r="J1256" s="31"/>
      <c r="K1256" s="31"/>
      <c r="L1256" s="31"/>
      <c r="M1256" s="31"/>
      <c r="N1256" s="31"/>
      <c r="O1256" s="31"/>
      <c r="P1256" s="83">
        <f t="shared" si="91"/>
        <v>0</v>
      </c>
    </row>
    <row r="1257" spans="1:16" x14ac:dyDescent="0.25">
      <c r="A1257" s="112">
        <v>5600</v>
      </c>
      <c r="B1257" s="321" t="s">
        <v>311</v>
      </c>
      <c r="C1257" s="322"/>
      <c r="D1257" s="110">
        <f>SUM(D1258:D1329)</f>
        <v>0</v>
      </c>
      <c r="E1257" s="110">
        <f t="shared" ref="E1257:P1257" si="92">SUM(E1258:E1329)</f>
        <v>0</v>
      </c>
      <c r="F1257" s="110">
        <f t="shared" si="92"/>
        <v>0</v>
      </c>
      <c r="G1257" s="110">
        <f t="shared" si="92"/>
        <v>0</v>
      </c>
      <c r="H1257" s="110">
        <f t="shared" si="92"/>
        <v>0</v>
      </c>
      <c r="I1257" s="110">
        <f t="shared" si="92"/>
        <v>0</v>
      </c>
      <c r="J1257" s="110">
        <f t="shared" si="92"/>
        <v>0</v>
      </c>
      <c r="K1257" s="110">
        <f t="shared" si="92"/>
        <v>0</v>
      </c>
      <c r="L1257" s="110">
        <f t="shared" si="92"/>
        <v>0</v>
      </c>
      <c r="M1257" s="110">
        <f t="shared" si="92"/>
        <v>0</v>
      </c>
      <c r="N1257" s="110">
        <f t="shared" si="92"/>
        <v>0</v>
      </c>
      <c r="O1257" s="110">
        <f t="shared" si="92"/>
        <v>0</v>
      </c>
      <c r="P1257" s="110">
        <f t="shared" si="92"/>
        <v>0</v>
      </c>
    </row>
    <row r="1258" spans="1:16" x14ac:dyDescent="0.25">
      <c r="A1258" s="327">
        <v>561</v>
      </c>
      <c r="B1258" s="329" t="s">
        <v>312</v>
      </c>
      <c r="C1258" s="156">
        <v>11</v>
      </c>
      <c r="D1258" s="101"/>
      <c r="E1258" s="31"/>
      <c r="F1258" s="31"/>
      <c r="G1258" s="31"/>
      <c r="H1258" s="31"/>
      <c r="I1258" s="31"/>
      <c r="J1258" s="31"/>
      <c r="K1258" s="31"/>
      <c r="L1258" s="31"/>
      <c r="M1258" s="31"/>
      <c r="N1258" s="31"/>
      <c r="O1258" s="31"/>
      <c r="P1258" s="83">
        <f t="shared" ref="P1258:P1329" si="93">SUM(D1258:O1258)</f>
        <v>0</v>
      </c>
    </row>
    <row r="1259" spans="1:16" x14ac:dyDescent="0.25">
      <c r="A1259" s="328"/>
      <c r="B1259" s="330"/>
      <c r="C1259" s="156">
        <v>12</v>
      </c>
      <c r="D1259" s="101"/>
      <c r="E1259" s="31"/>
      <c r="F1259" s="31"/>
      <c r="G1259" s="31"/>
      <c r="H1259" s="31"/>
      <c r="I1259" s="31"/>
      <c r="J1259" s="31"/>
      <c r="K1259" s="31"/>
      <c r="L1259" s="31"/>
      <c r="M1259" s="31"/>
      <c r="N1259" s="31"/>
      <c r="O1259" s="31"/>
      <c r="P1259" s="83">
        <f t="shared" si="93"/>
        <v>0</v>
      </c>
    </row>
    <row r="1260" spans="1:16" x14ac:dyDescent="0.25">
      <c r="A1260" s="328"/>
      <c r="B1260" s="330"/>
      <c r="C1260" s="156">
        <v>14</v>
      </c>
      <c r="D1260" s="101"/>
      <c r="E1260" s="31"/>
      <c r="F1260" s="31"/>
      <c r="G1260" s="31"/>
      <c r="H1260" s="31"/>
      <c r="I1260" s="31"/>
      <c r="J1260" s="31"/>
      <c r="K1260" s="31"/>
      <c r="L1260" s="31"/>
      <c r="M1260" s="31"/>
      <c r="N1260" s="31"/>
      <c r="O1260" s="31"/>
      <c r="P1260" s="83">
        <f t="shared" si="93"/>
        <v>0</v>
      </c>
    </row>
    <row r="1261" spans="1:16" x14ac:dyDescent="0.25">
      <c r="A1261" s="328"/>
      <c r="B1261" s="330"/>
      <c r="C1261" s="156">
        <v>15</v>
      </c>
      <c r="D1261" s="101"/>
      <c r="E1261" s="31"/>
      <c r="F1261" s="31"/>
      <c r="G1261" s="31"/>
      <c r="H1261" s="31"/>
      <c r="I1261" s="31"/>
      <c r="J1261" s="31"/>
      <c r="K1261" s="31"/>
      <c r="L1261" s="31"/>
      <c r="M1261" s="31"/>
      <c r="N1261" s="31"/>
      <c r="O1261" s="31"/>
      <c r="P1261" s="83">
        <f t="shared" si="93"/>
        <v>0</v>
      </c>
    </row>
    <row r="1262" spans="1:16" x14ac:dyDescent="0.25">
      <c r="A1262" s="328"/>
      <c r="B1262" s="330"/>
      <c r="C1262" s="156">
        <v>16</v>
      </c>
      <c r="D1262" s="101"/>
      <c r="E1262" s="31"/>
      <c r="F1262" s="31"/>
      <c r="G1262" s="31"/>
      <c r="H1262" s="31"/>
      <c r="I1262" s="31"/>
      <c r="J1262" s="31"/>
      <c r="K1262" s="31"/>
      <c r="L1262" s="31"/>
      <c r="M1262" s="31"/>
      <c r="N1262" s="31"/>
      <c r="O1262" s="31"/>
      <c r="P1262" s="83">
        <f t="shared" si="93"/>
        <v>0</v>
      </c>
    </row>
    <row r="1263" spans="1:16" x14ac:dyDescent="0.25">
      <c r="A1263" s="328"/>
      <c r="B1263" s="330"/>
      <c r="C1263" s="156">
        <v>17</v>
      </c>
      <c r="D1263" s="101"/>
      <c r="E1263" s="31"/>
      <c r="F1263" s="31"/>
      <c r="G1263" s="31"/>
      <c r="H1263" s="31"/>
      <c r="I1263" s="31"/>
      <c r="J1263" s="31"/>
      <c r="K1263" s="31"/>
      <c r="L1263" s="31"/>
      <c r="M1263" s="31"/>
      <c r="N1263" s="31"/>
      <c r="O1263" s="31"/>
      <c r="P1263" s="83">
        <f t="shared" si="93"/>
        <v>0</v>
      </c>
    </row>
    <row r="1264" spans="1:16" x14ac:dyDescent="0.25">
      <c r="A1264" s="328"/>
      <c r="B1264" s="330"/>
      <c r="C1264" s="156">
        <v>25</v>
      </c>
      <c r="D1264" s="101"/>
      <c r="E1264" s="31"/>
      <c r="F1264" s="31"/>
      <c r="G1264" s="31"/>
      <c r="H1264" s="31"/>
      <c r="I1264" s="31"/>
      <c r="J1264" s="31"/>
      <c r="K1264" s="31"/>
      <c r="L1264" s="31"/>
      <c r="M1264" s="31"/>
      <c r="N1264" s="31"/>
      <c r="O1264" s="31"/>
      <c r="P1264" s="83">
        <f t="shared" si="93"/>
        <v>0</v>
      </c>
    </row>
    <row r="1265" spans="1:16" x14ac:dyDescent="0.25">
      <c r="A1265" s="328"/>
      <c r="B1265" s="330"/>
      <c r="C1265" s="156">
        <v>26</v>
      </c>
      <c r="D1265" s="101"/>
      <c r="E1265" s="31"/>
      <c r="F1265" s="31"/>
      <c r="G1265" s="31"/>
      <c r="H1265" s="31"/>
      <c r="I1265" s="31"/>
      <c r="J1265" s="31"/>
      <c r="K1265" s="31"/>
      <c r="L1265" s="31"/>
      <c r="M1265" s="31"/>
      <c r="N1265" s="31"/>
      <c r="O1265" s="31"/>
      <c r="P1265" s="83">
        <f t="shared" si="93"/>
        <v>0</v>
      </c>
    </row>
    <row r="1266" spans="1:16" x14ac:dyDescent="0.25">
      <c r="A1266" s="333"/>
      <c r="B1266" s="334"/>
      <c r="C1266" s="156">
        <v>27</v>
      </c>
      <c r="D1266" s="101"/>
      <c r="E1266" s="31"/>
      <c r="F1266" s="31"/>
      <c r="G1266" s="31"/>
      <c r="H1266" s="31"/>
      <c r="I1266" s="31"/>
      <c r="J1266" s="31"/>
      <c r="K1266" s="31"/>
      <c r="L1266" s="31"/>
      <c r="M1266" s="31"/>
      <c r="N1266" s="31"/>
      <c r="O1266" s="31"/>
      <c r="P1266" s="83">
        <f t="shared" si="93"/>
        <v>0</v>
      </c>
    </row>
    <row r="1267" spans="1:16" x14ac:dyDescent="0.25">
      <c r="A1267" s="327">
        <v>562</v>
      </c>
      <c r="B1267" s="329" t="s">
        <v>313</v>
      </c>
      <c r="C1267" s="156">
        <v>11</v>
      </c>
      <c r="D1267" s="101"/>
      <c r="E1267" s="31"/>
      <c r="F1267" s="31"/>
      <c r="G1267" s="31"/>
      <c r="H1267" s="31"/>
      <c r="I1267" s="31"/>
      <c r="J1267" s="31"/>
      <c r="K1267" s="31"/>
      <c r="L1267" s="31"/>
      <c r="M1267" s="31"/>
      <c r="N1267" s="31"/>
      <c r="O1267" s="31"/>
      <c r="P1267" s="83">
        <f t="shared" si="93"/>
        <v>0</v>
      </c>
    </row>
    <row r="1268" spans="1:16" x14ac:dyDescent="0.25">
      <c r="A1268" s="328"/>
      <c r="B1268" s="330"/>
      <c r="C1268" s="156">
        <v>12</v>
      </c>
      <c r="D1268" s="101"/>
      <c r="E1268" s="31"/>
      <c r="F1268" s="31"/>
      <c r="G1268" s="31"/>
      <c r="H1268" s="31"/>
      <c r="I1268" s="31"/>
      <c r="J1268" s="31"/>
      <c r="K1268" s="31"/>
      <c r="L1268" s="31"/>
      <c r="M1268" s="31"/>
      <c r="N1268" s="31"/>
      <c r="O1268" s="31"/>
      <c r="P1268" s="83">
        <f t="shared" si="93"/>
        <v>0</v>
      </c>
    </row>
    <row r="1269" spans="1:16" x14ac:dyDescent="0.25">
      <c r="A1269" s="328"/>
      <c r="B1269" s="330"/>
      <c r="C1269" s="156">
        <v>14</v>
      </c>
      <c r="D1269" s="101"/>
      <c r="E1269" s="31"/>
      <c r="F1269" s="31"/>
      <c r="G1269" s="31"/>
      <c r="H1269" s="31"/>
      <c r="I1269" s="31"/>
      <c r="J1269" s="31"/>
      <c r="K1269" s="31"/>
      <c r="L1269" s="31"/>
      <c r="M1269" s="31"/>
      <c r="N1269" s="31"/>
      <c r="O1269" s="31"/>
      <c r="P1269" s="83">
        <f t="shared" si="93"/>
        <v>0</v>
      </c>
    </row>
    <row r="1270" spans="1:16" x14ac:dyDescent="0.25">
      <c r="A1270" s="328"/>
      <c r="B1270" s="330"/>
      <c r="C1270" s="156">
        <v>15</v>
      </c>
      <c r="D1270" s="101"/>
      <c r="E1270" s="31"/>
      <c r="F1270" s="31"/>
      <c r="G1270" s="31"/>
      <c r="H1270" s="31"/>
      <c r="I1270" s="31"/>
      <c r="J1270" s="31"/>
      <c r="K1270" s="31"/>
      <c r="L1270" s="31"/>
      <c r="M1270" s="31"/>
      <c r="N1270" s="31"/>
      <c r="O1270" s="31"/>
      <c r="P1270" s="83">
        <f t="shared" si="93"/>
        <v>0</v>
      </c>
    </row>
    <row r="1271" spans="1:16" x14ac:dyDescent="0.25">
      <c r="A1271" s="328"/>
      <c r="B1271" s="330"/>
      <c r="C1271" s="156">
        <v>16</v>
      </c>
      <c r="D1271" s="101"/>
      <c r="E1271" s="31"/>
      <c r="F1271" s="31"/>
      <c r="G1271" s="31"/>
      <c r="H1271" s="31"/>
      <c r="I1271" s="31"/>
      <c r="J1271" s="31"/>
      <c r="K1271" s="31"/>
      <c r="L1271" s="31"/>
      <c r="M1271" s="31"/>
      <c r="N1271" s="31"/>
      <c r="O1271" s="31"/>
      <c r="P1271" s="83">
        <f t="shared" si="93"/>
        <v>0</v>
      </c>
    </row>
    <row r="1272" spans="1:16" x14ac:dyDescent="0.25">
      <c r="A1272" s="328"/>
      <c r="B1272" s="330"/>
      <c r="C1272" s="156">
        <v>17</v>
      </c>
      <c r="D1272" s="101"/>
      <c r="E1272" s="31"/>
      <c r="F1272" s="31"/>
      <c r="G1272" s="31"/>
      <c r="H1272" s="31"/>
      <c r="I1272" s="31"/>
      <c r="J1272" s="31"/>
      <c r="K1272" s="31"/>
      <c r="L1272" s="31"/>
      <c r="M1272" s="31"/>
      <c r="N1272" s="31"/>
      <c r="O1272" s="31"/>
      <c r="P1272" s="83">
        <f t="shared" si="93"/>
        <v>0</v>
      </c>
    </row>
    <row r="1273" spans="1:16" x14ac:dyDescent="0.25">
      <c r="A1273" s="328"/>
      <c r="B1273" s="330"/>
      <c r="C1273" s="156">
        <v>25</v>
      </c>
      <c r="D1273" s="101"/>
      <c r="E1273" s="31"/>
      <c r="F1273" s="31"/>
      <c r="G1273" s="31"/>
      <c r="H1273" s="31"/>
      <c r="I1273" s="31"/>
      <c r="J1273" s="31"/>
      <c r="K1273" s="31"/>
      <c r="L1273" s="31"/>
      <c r="M1273" s="31"/>
      <c r="N1273" s="31"/>
      <c r="O1273" s="31"/>
      <c r="P1273" s="83">
        <f t="shared" si="93"/>
        <v>0</v>
      </c>
    </row>
    <row r="1274" spans="1:16" x14ac:dyDescent="0.25">
      <c r="A1274" s="328"/>
      <c r="B1274" s="330"/>
      <c r="C1274" s="156">
        <v>26</v>
      </c>
      <c r="D1274" s="101"/>
      <c r="E1274" s="31"/>
      <c r="F1274" s="31"/>
      <c r="G1274" s="31"/>
      <c r="H1274" s="31"/>
      <c r="I1274" s="31"/>
      <c r="J1274" s="31"/>
      <c r="K1274" s="31"/>
      <c r="L1274" s="31"/>
      <c r="M1274" s="31"/>
      <c r="N1274" s="31"/>
      <c r="O1274" s="31"/>
      <c r="P1274" s="83">
        <f t="shared" si="93"/>
        <v>0</v>
      </c>
    </row>
    <row r="1275" spans="1:16" x14ac:dyDescent="0.25">
      <c r="A1275" s="333"/>
      <c r="B1275" s="334"/>
      <c r="C1275" s="156">
        <v>27</v>
      </c>
      <c r="D1275" s="101"/>
      <c r="E1275" s="31"/>
      <c r="F1275" s="31"/>
      <c r="G1275" s="31"/>
      <c r="H1275" s="31"/>
      <c r="I1275" s="31"/>
      <c r="J1275" s="31"/>
      <c r="K1275" s="31"/>
      <c r="L1275" s="31"/>
      <c r="M1275" s="31"/>
      <c r="N1275" s="31"/>
      <c r="O1275" s="31"/>
      <c r="P1275" s="83">
        <f t="shared" si="93"/>
        <v>0</v>
      </c>
    </row>
    <row r="1276" spans="1:16" x14ac:dyDescent="0.25">
      <c r="A1276" s="327">
        <v>563</v>
      </c>
      <c r="B1276" s="329" t="s">
        <v>314</v>
      </c>
      <c r="C1276" s="156">
        <v>11</v>
      </c>
      <c r="D1276" s="101"/>
      <c r="E1276" s="31"/>
      <c r="F1276" s="31"/>
      <c r="G1276" s="31"/>
      <c r="H1276" s="31"/>
      <c r="I1276" s="31"/>
      <c r="J1276" s="31"/>
      <c r="K1276" s="31"/>
      <c r="L1276" s="31"/>
      <c r="M1276" s="31"/>
      <c r="N1276" s="31"/>
      <c r="O1276" s="31"/>
      <c r="P1276" s="83">
        <f t="shared" si="93"/>
        <v>0</v>
      </c>
    </row>
    <row r="1277" spans="1:16" x14ac:dyDescent="0.25">
      <c r="A1277" s="328"/>
      <c r="B1277" s="330"/>
      <c r="C1277" s="156">
        <v>12</v>
      </c>
      <c r="D1277" s="101"/>
      <c r="E1277" s="31"/>
      <c r="F1277" s="31"/>
      <c r="G1277" s="31"/>
      <c r="H1277" s="31"/>
      <c r="I1277" s="31"/>
      <c r="J1277" s="31"/>
      <c r="K1277" s="31"/>
      <c r="L1277" s="31"/>
      <c r="M1277" s="31"/>
      <c r="N1277" s="31"/>
      <c r="O1277" s="31"/>
      <c r="P1277" s="83">
        <f t="shared" si="93"/>
        <v>0</v>
      </c>
    </row>
    <row r="1278" spans="1:16" x14ac:dyDescent="0.25">
      <c r="A1278" s="328"/>
      <c r="B1278" s="330"/>
      <c r="C1278" s="156">
        <v>14</v>
      </c>
      <c r="D1278" s="101"/>
      <c r="E1278" s="31"/>
      <c r="F1278" s="31"/>
      <c r="G1278" s="31"/>
      <c r="H1278" s="31"/>
      <c r="I1278" s="31"/>
      <c r="J1278" s="31"/>
      <c r="K1278" s="31"/>
      <c r="L1278" s="31"/>
      <c r="M1278" s="31"/>
      <c r="N1278" s="31"/>
      <c r="O1278" s="31"/>
      <c r="P1278" s="83">
        <f t="shared" si="93"/>
        <v>0</v>
      </c>
    </row>
    <row r="1279" spans="1:16" x14ac:dyDescent="0.25">
      <c r="A1279" s="328"/>
      <c r="B1279" s="330"/>
      <c r="C1279" s="156">
        <v>15</v>
      </c>
      <c r="D1279" s="101"/>
      <c r="E1279" s="31"/>
      <c r="F1279" s="31"/>
      <c r="G1279" s="31"/>
      <c r="H1279" s="31"/>
      <c r="I1279" s="31"/>
      <c r="J1279" s="31"/>
      <c r="K1279" s="31"/>
      <c r="L1279" s="31"/>
      <c r="M1279" s="31"/>
      <c r="N1279" s="31"/>
      <c r="O1279" s="31"/>
      <c r="P1279" s="83">
        <f t="shared" si="93"/>
        <v>0</v>
      </c>
    </row>
    <row r="1280" spans="1:16" x14ac:dyDescent="0.25">
      <c r="A1280" s="328"/>
      <c r="B1280" s="330"/>
      <c r="C1280" s="156">
        <v>16</v>
      </c>
      <c r="D1280" s="101"/>
      <c r="E1280" s="31"/>
      <c r="F1280" s="31"/>
      <c r="G1280" s="31"/>
      <c r="H1280" s="31"/>
      <c r="I1280" s="31"/>
      <c r="J1280" s="31"/>
      <c r="K1280" s="31"/>
      <c r="L1280" s="31"/>
      <c r="M1280" s="31"/>
      <c r="N1280" s="31"/>
      <c r="O1280" s="31"/>
      <c r="P1280" s="83">
        <f t="shared" si="93"/>
        <v>0</v>
      </c>
    </row>
    <row r="1281" spans="1:16" x14ac:dyDescent="0.25">
      <c r="A1281" s="328"/>
      <c r="B1281" s="330"/>
      <c r="C1281" s="156">
        <v>17</v>
      </c>
      <c r="D1281" s="101"/>
      <c r="E1281" s="31"/>
      <c r="F1281" s="31"/>
      <c r="G1281" s="31"/>
      <c r="H1281" s="31"/>
      <c r="I1281" s="31"/>
      <c r="J1281" s="31"/>
      <c r="K1281" s="31"/>
      <c r="L1281" s="31"/>
      <c r="M1281" s="31"/>
      <c r="N1281" s="31"/>
      <c r="O1281" s="31"/>
      <c r="P1281" s="83">
        <f t="shared" si="93"/>
        <v>0</v>
      </c>
    </row>
    <row r="1282" spans="1:16" x14ac:dyDescent="0.25">
      <c r="A1282" s="328"/>
      <c r="B1282" s="330"/>
      <c r="C1282" s="156">
        <v>25</v>
      </c>
      <c r="D1282" s="101"/>
      <c r="E1282" s="31"/>
      <c r="F1282" s="31"/>
      <c r="G1282" s="31"/>
      <c r="H1282" s="31"/>
      <c r="I1282" s="31"/>
      <c r="J1282" s="31"/>
      <c r="K1282" s="31"/>
      <c r="L1282" s="31"/>
      <c r="M1282" s="31"/>
      <c r="N1282" s="31"/>
      <c r="O1282" s="31"/>
      <c r="P1282" s="83">
        <f t="shared" si="93"/>
        <v>0</v>
      </c>
    </row>
    <row r="1283" spans="1:16" x14ac:dyDescent="0.25">
      <c r="A1283" s="328"/>
      <c r="B1283" s="330"/>
      <c r="C1283" s="156">
        <v>26</v>
      </c>
      <c r="D1283" s="101"/>
      <c r="E1283" s="31"/>
      <c r="F1283" s="31"/>
      <c r="G1283" s="31"/>
      <c r="H1283" s="31"/>
      <c r="I1283" s="31"/>
      <c r="J1283" s="31"/>
      <c r="K1283" s="31"/>
      <c r="L1283" s="31"/>
      <c r="M1283" s="31"/>
      <c r="N1283" s="31"/>
      <c r="O1283" s="31"/>
      <c r="P1283" s="83">
        <f t="shared" si="93"/>
        <v>0</v>
      </c>
    </row>
    <row r="1284" spans="1:16" x14ac:dyDescent="0.25">
      <c r="A1284" s="333"/>
      <c r="B1284" s="334"/>
      <c r="C1284" s="156">
        <v>27</v>
      </c>
      <c r="D1284" s="101"/>
      <c r="E1284" s="31"/>
      <c r="F1284" s="31"/>
      <c r="G1284" s="31"/>
      <c r="H1284" s="31"/>
      <c r="I1284" s="31"/>
      <c r="J1284" s="31"/>
      <c r="K1284" s="31"/>
      <c r="L1284" s="31"/>
      <c r="M1284" s="31"/>
      <c r="N1284" s="31"/>
      <c r="O1284" s="31"/>
      <c r="P1284" s="83">
        <f t="shared" si="93"/>
        <v>0</v>
      </c>
    </row>
    <row r="1285" spans="1:16" x14ac:dyDescent="0.25">
      <c r="A1285" s="327">
        <v>564</v>
      </c>
      <c r="B1285" s="329" t="s">
        <v>315</v>
      </c>
      <c r="C1285" s="156">
        <v>11</v>
      </c>
      <c r="D1285" s="101"/>
      <c r="E1285" s="31"/>
      <c r="F1285" s="31"/>
      <c r="G1285" s="31"/>
      <c r="H1285" s="31"/>
      <c r="I1285" s="31"/>
      <c r="J1285" s="31"/>
      <c r="K1285" s="31"/>
      <c r="L1285" s="31"/>
      <c r="M1285" s="31"/>
      <c r="N1285" s="31"/>
      <c r="O1285" s="31"/>
      <c r="P1285" s="83">
        <f t="shared" si="93"/>
        <v>0</v>
      </c>
    </row>
    <row r="1286" spans="1:16" x14ac:dyDescent="0.25">
      <c r="A1286" s="328"/>
      <c r="B1286" s="330"/>
      <c r="C1286" s="156">
        <v>12</v>
      </c>
      <c r="D1286" s="101"/>
      <c r="E1286" s="31"/>
      <c r="F1286" s="31"/>
      <c r="G1286" s="31"/>
      <c r="H1286" s="31"/>
      <c r="I1286" s="31"/>
      <c r="J1286" s="31"/>
      <c r="K1286" s="31"/>
      <c r="L1286" s="31"/>
      <c r="M1286" s="31"/>
      <c r="N1286" s="31"/>
      <c r="O1286" s="31"/>
      <c r="P1286" s="83">
        <f t="shared" si="93"/>
        <v>0</v>
      </c>
    </row>
    <row r="1287" spans="1:16" x14ac:dyDescent="0.25">
      <c r="A1287" s="328"/>
      <c r="B1287" s="330"/>
      <c r="C1287" s="156">
        <v>14</v>
      </c>
      <c r="D1287" s="101"/>
      <c r="E1287" s="31"/>
      <c r="F1287" s="31"/>
      <c r="G1287" s="31"/>
      <c r="H1287" s="31"/>
      <c r="I1287" s="31"/>
      <c r="J1287" s="31"/>
      <c r="K1287" s="31"/>
      <c r="L1287" s="31"/>
      <c r="M1287" s="31"/>
      <c r="N1287" s="31"/>
      <c r="O1287" s="31"/>
      <c r="P1287" s="83">
        <f t="shared" si="93"/>
        <v>0</v>
      </c>
    </row>
    <row r="1288" spans="1:16" x14ac:dyDescent="0.25">
      <c r="A1288" s="328"/>
      <c r="B1288" s="330"/>
      <c r="C1288" s="156">
        <v>15</v>
      </c>
      <c r="D1288" s="101"/>
      <c r="E1288" s="31"/>
      <c r="F1288" s="31"/>
      <c r="G1288" s="31"/>
      <c r="H1288" s="31"/>
      <c r="I1288" s="31"/>
      <c r="J1288" s="31"/>
      <c r="K1288" s="31"/>
      <c r="L1288" s="31"/>
      <c r="M1288" s="31"/>
      <c r="N1288" s="31"/>
      <c r="O1288" s="31"/>
      <c r="P1288" s="83">
        <f t="shared" si="93"/>
        <v>0</v>
      </c>
    </row>
    <row r="1289" spans="1:16" x14ac:dyDescent="0.25">
      <c r="A1289" s="328"/>
      <c r="B1289" s="330"/>
      <c r="C1289" s="156">
        <v>16</v>
      </c>
      <c r="D1289" s="101"/>
      <c r="E1289" s="31"/>
      <c r="F1289" s="31"/>
      <c r="G1289" s="31"/>
      <c r="H1289" s="31"/>
      <c r="I1289" s="31"/>
      <c r="J1289" s="31"/>
      <c r="K1289" s="31"/>
      <c r="L1289" s="31"/>
      <c r="M1289" s="31"/>
      <c r="N1289" s="31"/>
      <c r="O1289" s="31"/>
      <c r="P1289" s="83">
        <f t="shared" si="93"/>
        <v>0</v>
      </c>
    </row>
    <row r="1290" spans="1:16" x14ac:dyDescent="0.25">
      <c r="A1290" s="328"/>
      <c r="B1290" s="330"/>
      <c r="C1290" s="156">
        <v>17</v>
      </c>
      <c r="D1290" s="101"/>
      <c r="E1290" s="31"/>
      <c r="F1290" s="31"/>
      <c r="G1290" s="31"/>
      <c r="H1290" s="31"/>
      <c r="I1290" s="31"/>
      <c r="J1290" s="31"/>
      <c r="K1290" s="31"/>
      <c r="L1290" s="31"/>
      <c r="M1290" s="31"/>
      <c r="N1290" s="31"/>
      <c r="O1290" s="31"/>
      <c r="P1290" s="83">
        <f t="shared" si="93"/>
        <v>0</v>
      </c>
    </row>
    <row r="1291" spans="1:16" x14ac:dyDescent="0.25">
      <c r="A1291" s="328"/>
      <c r="B1291" s="330"/>
      <c r="C1291" s="156">
        <v>25</v>
      </c>
      <c r="D1291" s="101"/>
      <c r="E1291" s="31"/>
      <c r="F1291" s="31"/>
      <c r="G1291" s="31"/>
      <c r="H1291" s="31"/>
      <c r="I1291" s="31"/>
      <c r="J1291" s="31"/>
      <c r="K1291" s="31"/>
      <c r="L1291" s="31"/>
      <c r="M1291" s="31"/>
      <c r="N1291" s="31"/>
      <c r="O1291" s="31"/>
      <c r="P1291" s="83">
        <f t="shared" si="93"/>
        <v>0</v>
      </c>
    </row>
    <row r="1292" spans="1:16" x14ac:dyDescent="0.25">
      <c r="A1292" s="328"/>
      <c r="B1292" s="330"/>
      <c r="C1292" s="156">
        <v>26</v>
      </c>
      <c r="D1292" s="101"/>
      <c r="E1292" s="31"/>
      <c r="F1292" s="31"/>
      <c r="G1292" s="31"/>
      <c r="H1292" s="31"/>
      <c r="I1292" s="31"/>
      <c r="J1292" s="31"/>
      <c r="K1292" s="31"/>
      <c r="L1292" s="31"/>
      <c r="M1292" s="31"/>
      <c r="N1292" s="31"/>
      <c r="O1292" s="31"/>
      <c r="P1292" s="83">
        <f t="shared" si="93"/>
        <v>0</v>
      </c>
    </row>
    <row r="1293" spans="1:16" x14ac:dyDescent="0.25">
      <c r="A1293" s="333"/>
      <c r="B1293" s="334"/>
      <c r="C1293" s="156">
        <v>27</v>
      </c>
      <c r="D1293" s="101"/>
      <c r="E1293" s="31"/>
      <c r="F1293" s="31"/>
      <c r="G1293" s="31"/>
      <c r="H1293" s="31"/>
      <c r="I1293" s="31"/>
      <c r="J1293" s="31"/>
      <c r="K1293" s="31"/>
      <c r="L1293" s="31"/>
      <c r="M1293" s="31"/>
      <c r="N1293" s="31"/>
      <c r="O1293" s="31"/>
      <c r="P1293" s="83">
        <f t="shared" si="93"/>
        <v>0</v>
      </c>
    </row>
    <row r="1294" spans="1:16" x14ac:dyDescent="0.25">
      <c r="A1294" s="327">
        <v>565</v>
      </c>
      <c r="B1294" s="329" t="s">
        <v>316</v>
      </c>
      <c r="C1294" s="156">
        <v>11</v>
      </c>
      <c r="D1294" s="101"/>
      <c r="E1294" s="31"/>
      <c r="F1294" s="31"/>
      <c r="G1294" s="31"/>
      <c r="H1294" s="31"/>
      <c r="I1294" s="31"/>
      <c r="J1294" s="31"/>
      <c r="K1294" s="31"/>
      <c r="L1294" s="31"/>
      <c r="M1294" s="31"/>
      <c r="N1294" s="31"/>
      <c r="O1294" s="31"/>
      <c r="P1294" s="83">
        <f t="shared" si="93"/>
        <v>0</v>
      </c>
    </row>
    <row r="1295" spans="1:16" x14ac:dyDescent="0.25">
      <c r="A1295" s="328"/>
      <c r="B1295" s="330"/>
      <c r="C1295" s="156">
        <v>12</v>
      </c>
      <c r="D1295" s="101"/>
      <c r="E1295" s="31"/>
      <c r="F1295" s="31"/>
      <c r="G1295" s="31"/>
      <c r="H1295" s="31"/>
      <c r="I1295" s="31"/>
      <c r="J1295" s="31"/>
      <c r="K1295" s="31"/>
      <c r="L1295" s="31"/>
      <c r="M1295" s="31"/>
      <c r="N1295" s="31"/>
      <c r="O1295" s="31"/>
      <c r="P1295" s="83">
        <f t="shared" si="93"/>
        <v>0</v>
      </c>
    </row>
    <row r="1296" spans="1:16" x14ac:dyDescent="0.25">
      <c r="A1296" s="328"/>
      <c r="B1296" s="330"/>
      <c r="C1296" s="156">
        <v>14</v>
      </c>
      <c r="D1296" s="101"/>
      <c r="E1296" s="31"/>
      <c r="F1296" s="31"/>
      <c r="G1296" s="31"/>
      <c r="H1296" s="31"/>
      <c r="I1296" s="31"/>
      <c r="J1296" s="31"/>
      <c r="K1296" s="31"/>
      <c r="L1296" s="31"/>
      <c r="M1296" s="31"/>
      <c r="N1296" s="31"/>
      <c r="O1296" s="31"/>
      <c r="P1296" s="83">
        <f t="shared" si="93"/>
        <v>0</v>
      </c>
    </row>
    <row r="1297" spans="1:16" x14ac:dyDescent="0.25">
      <c r="A1297" s="328"/>
      <c r="B1297" s="330"/>
      <c r="C1297" s="156">
        <v>15</v>
      </c>
      <c r="D1297" s="101"/>
      <c r="E1297" s="31"/>
      <c r="F1297" s="31"/>
      <c r="G1297" s="31"/>
      <c r="H1297" s="31"/>
      <c r="I1297" s="31"/>
      <c r="J1297" s="31"/>
      <c r="K1297" s="31"/>
      <c r="L1297" s="31"/>
      <c r="M1297" s="31"/>
      <c r="N1297" s="31"/>
      <c r="O1297" s="31"/>
      <c r="P1297" s="83">
        <f t="shared" si="93"/>
        <v>0</v>
      </c>
    </row>
    <row r="1298" spans="1:16" x14ac:dyDescent="0.25">
      <c r="A1298" s="328"/>
      <c r="B1298" s="330"/>
      <c r="C1298" s="156">
        <v>16</v>
      </c>
      <c r="D1298" s="101"/>
      <c r="E1298" s="31"/>
      <c r="F1298" s="31"/>
      <c r="G1298" s="31"/>
      <c r="H1298" s="31"/>
      <c r="I1298" s="31"/>
      <c r="J1298" s="31"/>
      <c r="K1298" s="31"/>
      <c r="L1298" s="31"/>
      <c r="M1298" s="31"/>
      <c r="N1298" s="31"/>
      <c r="O1298" s="31"/>
      <c r="P1298" s="83">
        <f t="shared" si="93"/>
        <v>0</v>
      </c>
    </row>
    <row r="1299" spans="1:16" x14ac:dyDescent="0.25">
      <c r="A1299" s="328"/>
      <c r="B1299" s="330"/>
      <c r="C1299" s="156">
        <v>17</v>
      </c>
      <c r="D1299" s="101"/>
      <c r="E1299" s="31"/>
      <c r="F1299" s="31"/>
      <c r="G1299" s="31"/>
      <c r="H1299" s="31"/>
      <c r="I1299" s="31"/>
      <c r="J1299" s="31"/>
      <c r="K1299" s="31"/>
      <c r="L1299" s="31"/>
      <c r="M1299" s="31"/>
      <c r="N1299" s="31"/>
      <c r="O1299" s="31"/>
      <c r="P1299" s="83">
        <f t="shared" si="93"/>
        <v>0</v>
      </c>
    </row>
    <row r="1300" spans="1:16" x14ac:dyDescent="0.25">
      <c r="A1300" s="328"/>
      <c r="B1300" s="330"/>
      <c r="C1300" s="156">
        <v>25</v>
      </c>
      <c r="D1300" s="101"/>
      <c r="E1300" s="31"/>
      <c r="F1300" s="31"/>
      <c r="G1300" s="31"/>
      <c r="H1300" s="31"/>
      <c r="I1300" s="31"/>
      <c r="J1300" s="31"/>
      <c r="K1300" s="31"/>
      <c r="L1300" s="31"/>
      <c r="M1300" s="31"/>
      <c r="N1300" s="31"/>
      <c r="O1300" s="31"/>
      <c r="P1300" s="83">
        <f t="shared" si="93"/>
        <v>0</v>
      </c>
    </row>
    <row r="1301" spans="1:16" x14ac:dyDescent="0.25">
      <c r="A1301" s="328"/>
      <c r="B1301" s="330"/>
      <c r="C1301" s="156">
        <v>26</v>
      </c>
      <c r="D1301" s="101"/>
      <c r="E1301" s="31"/>
      <c r="F1301" s="31"/>
      <c r="G1301" s="31"/>
      <c r="H1301" s="31"/>
      <c r="I1301" s="31"/>
      <c r="J1301" s="31"/>
      <c r="K1301" s="31"/>
      <c r="L1301" s="31"/>
      <c r="M1301" s="31"/>
      <c r="N1301" s="31"/>
      <c r="O1301" s="31"/>
      <c r="P1301" s="83">
        <f t="shared" si="93"/>
        <v>0</v>
      </c>
    </row>
    <row r="1302" spans="1:16" x14ac:dyDescent="0.25">
      <c r="A1302" s="333"/>
      <c r="B1302" s="334"/>
      <c r="C1302" s="156">
        <v>27</v>
      </c>
      <c r="D1302" s="101"/>
      <c r="E1302" s="31"/>
      <c r="F1302" s="31"/>
      <c r="G1302" s="31"/>
      <c r="H1302" s="31"/>
      <c r="I1302" s="31"/>
      <c r="J1302" s="31"/>
      <c r="K1302" s="31"/>
      <c r="L1302" s="31"/>
      <c r="M1302" s="31"/>
      <c r="N1302" s="31"/>
      <c r="O1302" s="31"/>
      <c r="P1302" s="83">
        <f t="shared" si="93"/>
        <v>0</v>
      </c>
    </row>
    <row r="1303" spans="1:16" x14ac:dyDescent="0.25">
      <c r="A1303" s="327">
        <v>566</v>
      </c>
      <c r="B1303" s="329" t="s">
        <v>317</v>
      </c>
      <c r="C1303" s="156">
        <v>11</v>
      </c>
      <c r="D1303" s="101"/>
      <c r="E1303" s="31"/>
      <c r="F1303" s="31"/>
      <c r="G1303" s="31"/>
      <c r="H1303" s="31"/>
      <c r="I1303" s="31"/>
      <c r="J1303" s="31"/>
      <c r="K1303" s="31"/>
      <c r="L1303" s="31"/>
      <c r="M1303" s="31"/>
      <c r="N1303" s="31"/>
      <c r="O1303" s="31"/>
      <c r="P1303" s="83">
        <f t="shared" si="93"/>
        <v>0</v>
      </c>
    </row>
    <row r="1304" spans="1:16" x14ac:dyDescent="0.25">
      <c r="A1304" s="328"/>
      <c r="B1304" s="330"/>
      <c r="C1304" s="156">
        <v>12</v>
      </c>
      <c r="D1304" s="101"/>
      <c r="E1304" s="31"/>
      <c r="F1304" s="31"/>
      <c r="G1304" s="31"/>
      <c r="H1304" s="31"/>
      <c r="I1304" s="31"/>
      <c r="J1304" s="31"/>
      <c r="K1304" s="31"/>
      <c r="L1304" s="31"/>
      <c r="M1304" s="31"/>
      <c r="N1304" s="31"/>
      <c r="O1304" s="31"/>
      <c r="P1304" s="83">
        <f t="shared" si="93"/>
        <v>0</v>
      </c>
    </row>
    <row r="1305" spans="1:16" x14ac:dyDescent="0.25">
      <c r="A1305" s="328"/>
      <c r="B1305" s="330"/>
      <c r="C1305" s="156">
        <v>14</v>
      </c>
      <c r="D1305" s="101"/>
      <c r="E1305" s="31"/>
      <c r="F1305" s="31"/>
      <c r="G1305" s="31"/>
      <c r="H1305" s="31"/>
      <c r="I1305" s="31"/>
      <c r="J1305" s="31"/>
      <c r="K1305" s="31"/>
      <c r="L1305" s="31"/>
      <c r="M1305" s="31"/>
      <c r="N1305" s="31"/>
      <c r="O1305" s="31"/>
      <c r="P1305" s="83">
        <f t="shared" si="93"/>
        <v>0</v>
      </c>
    </row>
    <row r="1306" spans="1:16" x14ac:dyDescent="0.25">
      <c r="A1306" s="328"/>
      <c r="B1306" s="330"/>
      <c r="C1306" s="156">
        <v>15</v>
      </c>
      <c r="D1306" s="101"/>
      <c r="E1306" s="31"/>
      <c r="F1306" s="31"/>
      <c r="G1306" s="31"/>
      <c r="H1306" s="31"/>
      <c r="I1306" s="31"/>
      <c r="J1306" s="31"/>
      <c r="K1306" s="31"/>
      <c r="L1306" s="31"/>
      <c r="M1306" s="31"/>
      <c r="N1306" s="31"/>
      <c r="O1306" s="31"/>
      <c r="P1306" s="83">
        <f t="shared" si="93"/>
        <v>0</v>
      </c>
    </row>
    <row r="1307" spans="1:16" x14ac:dyDescent="0.25">
      <c r="A1307" s="328"/>
      <c r="B1307" s="330"/>
      <c r="C1307" s="156">
        <v>16</v>
      </c>
      <c r="D1307" s="101"/>
      <c r="E1307" s="31"/>
      <c r="F1307" s="31"/>
      <c r="G1307" s="31"/>
      <c r="H1307" s="31"/>
      <c r="I1307" s="31"/>
      <c r="J1307" s="31"/>
      <c r="K1307" s="31"/>
      <c r="L1307" s="31"/>
      <c r="M1307" s="31"/>
      <c r="N1307" s="31"/>
      <c r="O1307" s="31"/>
      <c r="P1307" s="83">
        <f t="shared" si="93"/>
        <v>0</v>
      </c>
    </row>
    <row r="1308" spans="1:16" x14ac:dyDescent="0.25">
      <c r="A1308" s="328"/>
      <c r="B1308" s="330"/>
      <c r="C1308" s="156">
        <v>17</v>
      </c>
      <c r="D1308" s="101"/>
      <c r="E1308" s="31"/>
      <c r="F1308" s="31"/>
      <c r="G1308" s="31"/>
      <c r="H1308" s="31"/>
      <c r="I1308" s="31"/>
      <c r="J1308" s="31"/>
      <c r="K1308" s="31"/>
      <c r="L1308" s="31"/>
      <c r="M1308" s="31"/>
      <c r="N1308" s="31"/>
      <c r="O1308" s="31"/>
      <c r="P1308" s="83">
        <f t="shared" si="93"/>
        <v>0</v>
      </c>
    </row>
    <row r="1309" spans="1:16" x14ac:dyDescent="0.25">
      <c r="A1309" s="328"/>
      <c r="B1309" s="330"/>
      <c r="C1309" s="156">
        <v>25</v>
      </c>
      <c r="D1309" s="101"/>
      <c r="E1309" s="31"/>
      <c r="F1309" s="31"/>
      <c r="G1309" s="31"/>
      <c r="H1309" s="31"/>
      <c r="I1309" s="31"/>
      <c r="J1309" s="31"/>
      <c r="K1309" s="31"/>
      <c r="L1309" s="31"/>
      <c r="M1309" s="31"/>
      <c r="N1309" s="31"/>
      <c r="O1309" s="31"/>
      <c r="P1309" s="83">
        <f t="shared" si="93"/>
        <v>0</v>
      </c>
    </row>
    <row r="1310" spans="1:16" x14ac:dyDescent="0.25">
      <c r="A1310" s="328"/>
      <c r="B1310" s="330"/>
      <c r="C1310" s="156">
        <v>26</v>
      </c>
      <c r="D1310" s="101"/>
      <c r="E1310" s="31"/>
      <c r="F1310" s="31"/>
      <c r="G1310" s="31"/>
      <c r="H1310" s="31"/>
      <c r="I1310" s="31"/>
      <c r="J1310" s="31"/>
      <c r="K1310" s="31"/>
      <c r="L1310" s="31"/>
      <c r="M1310" s="31"/>
      <c r="N1310" s="31"/>
      <c r="O1310" s="31"/>
      <c r="P1310" s="83">
        <f t="shared" si="93"/>
        <v>0</v>
      </c>
    </row>
    <row r="1311" spans="1:16" x14ac:dyDescent="0.25">
      <c r="A1311" s="333"/>
      <c r="B1311" s="334"/>
      <c r="C1311" s="156">
        <v>27</v>
      </c>
      <c r="D1311" s="101"/>
      <c r="E1311" s="31"/>
      <c r="F1311" s="31"/>
      <c r="G1311" s="31"/>
      <c r="H1311" s="31"/>
      <c r="I1311" s="31"/>
      <c r="J1311" s="31"/>
      <c r="K1311" s="31"/>
      <c r="L1311" s="31"/>
      <c r="M1311" s="31"/>
      <c r="N1311" s="31"/>
      <c r="O1311" s="31"/>
      <c r="P1311" s="83">
        <f t="shared" si="93"/>
        <v>0</v>
      </c>
    </row>
    <row r="1312" spans="1:16" x14ac:dyDescent="0.25">
      <c r="A1312" s="327">
        <v>567</v>
      </c>
      <c r="B1312" s="329" t="s">
        <v>318</v>
      </c>
      <c r="C1312" s="156">
        <v>11</v>
      </c>
      <c r="D1312" s="101"/>
      <c r="E1312" s="31"/>
      <c r="F1312" s="31"/>
      <c r="G1312" s="31"/>
      <c r="H1312" s="31"/>
      <c r="I1312" s="31"/>
      <c r="J1312" s="31"/>
      <c r="K1312" s="31"/>
      <c r="L1312" s="31"/>
      <c r="M1312" s="31"/>
      <c r="N1312" s="31"/>
      <c r="O1312" s="31"/>
      <c r="P1312" s="83">
        <f t="shared" si="93"/>
        <v>0</v>
      </c>
    </row>
    <row r="1313" spans="1:16" x14ac:dyDescent="0.25">
      <c r="A1313" s="328"/>
      <c r="B1313" s="330"/>
      <c r="C1313" s="156">
        <v>12</v>
      </c>
      <c r="D1313" s="101"/>
      <c r="E1313" s="31"/>
      <c r="F1313" s="31"/>
      <c r="G1313" s="31"/>
      <c r="H1313" s="31"/>
      <c r="I1313" s="31"/>
      <c r="J1313" s="31"/>
      <c r="K1313" s="31"/>
      <c r="L1313" s="31"/>
      <c r="M1313" s="31"/>
      <c r="N1313" s="31"/>
      <c r="O1313" s="31"/>
      <c r="P1313" s="83">
        <f t="shared" si="93"/>
        <v>0</v>
      </c>
    </row>
    <row r="1314" spans="1:16" x14ac:dyDescent="0.25">
      <c r="A1314" s="328"/>
      <c r="B1314" s="330"/>
      <c r="C1314" s="156">
        <v>14</v>
      </c>
      <c r="D1314" s="101"/>
      <c r="E1314" s="31"/>
      <c r="F1314" s="31"/>
      <c r="G1314" s="31"/>
      <c r="H1314" s="31"/>
      <c r="I1314" s="31"/>
      <c r="J1314" s="31"/>
      <c r="K1314" s="31"/>
      <c r="L1314" s="31"/>
      <c r="M1314" s="31"/>
      <c r="N1314" s="31"/>
      <c r="O1314" s="31"/>
      <c r="P1314" s="83">
        <f t="shared" si="93"/>
        <v>0</v>
      </c>
    </row>
    <row r="1315" spans="1:16" x14ac:dyDescent="0.25">
      <c r="A1315" s="328"/>
      <c r="B1315" s="330"/>
      <c r="C1315" s="156">
        <v>15</v>
      </c>
      <c r="D1315" s="101"/>
      <c r="E1315" s="31"/>
      <c r="F1315" s="31"/>
      <c r="G1315" s="31"/>
      <c r="H1315" s="31"/>
      <c r="I1315" s="31"/>
      <c r="J1315" s="31"/>
      <c r="K1315" s="31"/>
      <c r="L1315" s="31"/>
      <c r="M1315" s="31"/>
      <c r="N1315" s="31"/>
      <c r="O1315" s="31"/>
      <c r="P1315" s="83">
        <f t="shared" si="93"/>
        <v>0</v>
      </c>
    </row>
    <row r="1316" spans="1:16" x14ac:dyDescent="0.25">
      <c r="A1316" s="328"/>
      <c r="B1316" s="330"/>
      <c r="C1316" s="156">
        <v>16</v>
      </c>
      <c r="D1316" s="101"/>
      <c r="E1316" s="31"/>
      <c r="F1316" s="31"/>
      <c r="G1316" s="31"/>
      <c r="H1316" s="31"/>
      <c r="I1316" s="31"/>
      <c r="J1316" s="31"/>
      <c r="K1316" s="31"/>
      <c r="L1316" s="31"/>
      <c r="M1316" s="31"/>
      <c r="N1316" s="31"/>
      <c r="O1316" s="31"/>
      <c r="P1316" s="83">
        <f t="shared" si="93"/>
        <v>0</v>
      </c>
    </row>
    <row r="1317" spans="1:16" x14ac:dyDescent="0.25">
      <c r="A1317" s="328"/>
      <c r="B1317" s="330"/>
      <c r="C1317" s="156">
        <v>17</v>
      </c>
      <c r="D1317" s="101"/>
      <c r="E1317" s="31"/>
      <c r="F1317" s="31"/>
      <c r="G1317" s="31"/>
      <c r="H1317" s="31"/>
      <c r="I1317" s="31"/>
      <c r="J1317" s="31"/>
      <c r="K1317" s="31"/>
      <c r="L1317" s="31"/>
      <c r="M1317" s="31"/>
      <c r="N1317" s="31"/>
      <c r="O1317" s="31"/>
      <c r="P1317" s="83">
        <f t="shared" si="93"/>
        <v>0</v>
      </c>
    </row>
    <row r="1318" spans="1:16" x14ac:dyDescent="0.25">
      <c r="A1318" s="328"/>
      <c r="B1318" s="330"/>
      <c r="C1318" s="156">
        <v>25</v>
      </c>
      <c r="D1318" s="101"/>
      <c r="E1318" s="31"/>
      <c r="F1318" s="31"/>
      <c r="G1318" s="31"/>
      <c r="H1318" s="31"/>
      <c r="I1318" s="31"/>
      <c r="J1318" s="31"/>
      <c r="K1318" s="31"/>
      <c r="L1318" s="31"/>
      <c r="M1318" s="31"/>
      <c r="N1318" s="31"/>
      <c r="O1318" s="31"/>
      <c r="P1318" s="83">
        <f t="shared" si="93"/>
        <v>0</v>
      </c>
    </row>
    <row r="1319" spans="1:16" x14ac:dyDescent="0.25">
      <c r="A1319" s="328"/>
      <c r="B1319" s="330"/>
      <c r="C1319" s="156">
        <v>26</v>
      </c>
      <c r="D1319" s="101"/>
      <c r="E1319" s="31"/>
      <c r="F1319" s="31"/>
      <c r="G1319" s="31"/>
      <c r="H1319" s="31"/>
      <c r="I1319" s="31"/>
      <c r="J1319" s="31"/>
      <c r="K1319" s="31"/>
      <c r="L1319" s="31"/>
      <c r="M1319" s="31"/>
      <c r="N1319" s="31"/>
      <c r="O1319" s="31"/>
      <c r="P1319" s="83">
        <f t="shared" si="93"/>
        <v>0</v>
      </c>
    </row>
    <row r="1320" spans="1:16" x14ac:dyDescent="0.25">
      <c r="A1320" s="333"/>
      <c r="B1320" s="334"/>
      <c r="C1320" s="156">
        <v>27</v>
      </c>
      <c r="D1320" s="101"/>
      <c r="E1320" s="31"/>
      <c r="F1320" s="31"/>
      <c r="G1320" s="31"/>
      <c r="H1320" s="31"/>
      <c r="I1320" s="31"/>
      <c r="J1320" s="31"/>
      <c r="K1320" s="31"/>
      <c r="L1320" s="31"/>
      <c r="M1320" s="31"/>
      <c r="N1320" s="31"/>
      <c r="O1320" s="31"/>
      <c r="P1320" s="83">
        <f t="shared" si="93"/>
        <v>0</v>
      </c>
    </row>
    <row r="1321" spans="1:16" x14ac:dyDescent="0.25">
      <c r="A1321" s="327">
        <v>569</v>
      </c>
      <c r="B1321" s="329" t="s">
        <v>319</v>
      </c>
      <c r="C1321" s="156">
        <v>11</v>
      </c>
      <c r="D1321" s="101"/>
      <c r="E1321" s="31"/>
      <c r="F1321" s="31"/>
      <c r="G1321" s="31"/>
      <c r="H1321" s="31"/>
      <c r="I1321" s="31"/>
      <c r="J1321" s="31"/>
      <c r="K1321" s="31"/>
      <c r="L1321" s="31"/>
      <c r="M1321" s="31"/>
      <c r="N1321" s="31"/>
      <c r="O1321" s="31"/>
      <c r="P1321" s="83">
        <f t="shared" si="93"/>
        <v>0</v>
      </c>
    </row>
    <row r="1322" spans="1:16" x14ac:dyDescent="0.25">
      <c r="A1322" s="328"/>
      <c r="B1322" s="330"/>
      <c r="C1322" s="156">
        <v>12</v>
      </c>
      <c r="D1322" s="101"/>
      <c r="E1322" s="31"/>
      <c r="F1322" s="31"/>
      <c r="G1322" s="31"/>
      <c r="H1322" s="31"/>
      <c r="I1322" s="31"/>
      <c r="J1322" s="31"/>
      <c r="K1322" s="31"/>
      <c r="L1322" s="31"/>
      <c r="M1322" s="31"/>
      <c r="N1322" s="31"/>
      <c r="O1322" s="31"/>
      <c r="P1322" s="83">
        <f t="shared" si="93"/>
        <v>0</v>
      </c>
    </row>
    <row r="1323" spans="1:16" x14ac:dyDescent="0.25">
      <c r="A1323" s="328"/>
      <c r="B1323" s="330"/>
      <c r="C1323" s="156">
        <v>14</v>
      </c>
      <c r="D1323" s="101"/>
      <c r="E1323" s="31"/>
      <c r="F1323" s="31"/>
      <c r="G1323" s="31"/>
      <c r="H1323" s="31"/>
      <c r="I1323" s="31"/>
      <c r="J1323" s="31"/>
      <c r="K1323" s="31"/>
      <c r="L1323" s="31"/>
      <c r="M1323" s="31"/>
      <c r="N1323" s="31"/>
      <c r="O1323" s="31"/>
      <c r="P1323" s="83">
        <f t="shared" si="93"/>
        <v>0</v>
      </c>
    </row>
    <row r="1324" spans="1:16" x14ac:dyDescent="0.25">
      <c r="A1324" s="328"/>
      <c r="B1324" s="330"/>
      <c r="C1324" s="156">
        <v>15</v>
      </c>
      <c r="D1324" s="101"/>
      <c r="E1324" s="31"/>
      <c r="F1324" s="31"/>
      <c r="G1324" s="31"/>
      <c r="H1324" s="31"/>
      <c r="I1324" s="31"/>
      <c r="J1324" s="31"/>
      <c r="K1324" s="31"/>
      <c r="L1324" s="31"/>
      <c r="M1324" s="31"/>
      <c r="N1324" s="31"/>
      <c r="O1324" s="31"/>
      <c r="P1324" s="83">
        <f t="shared" si="93"/>
        <v>0</v>
      </c>
    </row>
    <row r="1325" spans="1:16" x14ac:dyDescent="0.25">
      <c r="A1325" s="328"/>
      <c r="B1325" s="330"/>
      <c r="C1325" s="156">
        <v>16</v>
      </c>
      <c r="D1325" s="101"/>
      <c r="E1325" s="31"/>
      <c r="F1325" s="31"/>
      <c r="G1325" s="31"/>
      <c r="H1325" s="31"/>
      <c r="I1325" s="31"/>
      <c r="J1325" s="31"/>
      <c r="K1325" s="31"/>
      <c r="L1325" s="31"/>
      <c r="M1325" s="31"/>
      <c r="N1325" s="31"/>
      <c r="O1325" s="31"/>
      <c r="P1325" s="83">
        <f t="shared" si="93"/>
        <v>0</v>
      </c>
    </row>
    <row r="1326" spans="1:16" x14ac:dyDescent="0.25">
      <c r="A1326" s="328"/>
      <c r="B1326" s="330"/>
      <c r="C1326" s="156">
        <v>17</v>
      </c>
      <c r="D1326" s="101"/>
      <c r="E1326" s="31"/>
      <c r="F1326" s="31"/>
      <c r="G1326" s="31"/>
      <c r="H1326" s="31"/>
      <c r="I1326" s="31"/>
      <c r="J1326" s="31"/>
      <c r="K1326" s="31"/>
      <c r="L1326" s="31"/>
      <c r="M1326" s="31"/>
      <c r="N1326" s="31"/>
      <c r="O1326" s="31"/>
      <c r="P1326" s="83">
        <f t="shared" si="93"/>
        <v>0</v>
      </c>
    </row>
    <row r="1327" spans="1:16" x14ac:dyDescent="0.25">
      <c r="A1327" s="328"/>
      <c r="B1327" s="330"/>
      <c r="C1327" s="156">
        <v>25</v>
      </c>
      <c r="D1327" s="101"/>
      <c r="E1327" s="31"/>
      <c r="F1327" s="31"/>
      <c r="G1327" s="31"/>
      <c r="H1327" s="31"/>
      <c r="I1327" s="31"/>
      <c r="J1327" s="31"/>
      <c r="K1327" s="31"/>
      <c r="L1327" s="31"/>
      <c r="M1327" s="31"/>
      <c r="N1327" s="31"/>
      <c r="O1327" s="31"/>
      <c r="P1327" s="83">
        <f t="shared" si="93"/>
        <v>0</v>
      </c>
    </row>
    <row r="1328" spans="1:16" x14ac:dyDescent="0.25">
      <c r="A1328" s="328"/>
      <c r="B1328" s="330"/>
      <c r="C1328" s="156">
        <v>26</v>
      </c>
      <c r="D1328" s="101"/>
      <c r="E1328" s="31"/>
      <c r="F1328" s="31"/>
      <c r="G1328" s="31"/>
      <c r="H1328" s="31"/>
      <c r="I1328" s="31"/>
      <c r="J1328" s="31"/>
      <c r="K1328" s="31"/>
      <c r="L1328" s="31"/>
      <c r="M1328" s="31"/>
      <c r="N1328" s="31"/>
      <c r="O1328" s="31"/>
      <c r="P1328" s="83">
        <f t="shared" si="93"/>
        <v>0</v>
      </c>
    </row>
    <row r="1329" spans="1:16" x14ac:dyDescent="0.25">
      <c r="A1329" s="333"/>
      <c r="B1329" s="334"/>
      <c r="C1329" s="156">
        <v>27</v>
      </c>
      <c r="D1329" s="101"/>
      <c r="E1329" s="31"/>
      <c r="F1329" s="31"/>
      <c r="G1329" s="31"/>
      <c r="H1329" s="31"/>
      <c r="I1329" s="31"/>
      <c r="J1329" s="31"/>
      <c r="K1329" s="31"/>
      <c r="L1329" s="31"/>
      <c r="M1329" s="31"/>
      <c r="N1329" s="31"/>
      <c r="O1329" s="31"/>
      <c r="P1329" s="83">
        <f t="shared" si="93"/>
        <v>0</v>
      </c>
    </row>
    <row r="1330" spans="1:16" x14ac:dyDescent="0.25">
      <c r="A1330" s="112">
        <v>5700</v>
      </c>
      <c r="B1330" s="321" t="s">
        <v>320</v>
      </c>
      <c r="C1330" s="322"/>
      <c r="D1330" s="110">
        <f>SUM(D1331:D1411)</f>
        <v>0</v>
      </c>
      <c r="E1330" s="110">
        <f t="shared" ref="E1330:P1330" si="94">SUM(E1331:E1411)</f>
        <v>0</v>
      </c>
      <c r="F1330" s="110">
        <f t="shared" si="94"/>
        <v>0</v>
      </c>
      <c r="G1330" s="110">
        <f t="shared" si="94"/>
        <v>0</v>
      </c>
      <c r="H1330" s="110">
        <f t="shared" si="94"/>
        <v>0</v>
      </c>
      <c r="I1330" s="110">
        <f t="shared" si="94"/>
        <v>0</v>
      </c>
      <c r="J1330" s="110">
        <f t="shared" si="94"/>
        <v>0</v>
      </c>
      <c r="K1330" s="110">
        <f t="shared" si="94"/>
        <v>0</v>
      </c>
      <c r="L1330" s="110">
        <f t="shared" si="94"/>
        <v>0</v>
      </c>
      <c r="M1330" s="110">
        <f t="shared" si="94"/>
        <v>0</v>
      </c>
      <c r="N1330" s="110">
        <f t="shared" si="94"/>
        <v>0</v>
      </c>
      <c r="O1330" s="110">
        <f t="shared" si="94"/>
        <v>0</v>
      </c>
      <c r="P1330" s="110">
        <f t="shared" si="94"/>
        <v>0</v>
      </c>
    </row>
    <row r="1331" spans="1:16" x14ac:dyDescent="0.25">
      <c r="A1331" s="327">
        <v>571</v>
      </c>
      <c r="B1331" s="329" t="s">
        <v>321</v>
      </c>
      <c r="C1331" s="156">
        <v>11</v>
      </c>
      <c r="D1331" s="101"/>
      <c r="E1331" s="31"/>
      <c r="F1331" s="31"/>
      <c r="G1331" s="31"/>
      <c r="H1331" s="31"/>
      <c r="I1331" s="31"/>
      <c r="J1331" s="31"/>
      <c r="K1331" s="31"/>
      <c r="L1331" s="31"/>
      <c r="M1331" s="31"/>
      <c r="N1331" s="31"/>
      <c r="O1331" s="31"/>
      <c r="P1331" s="83">
        <f t="shared" ref="P1331:P1403" si="95">SUM(D1331:O1331)</f>
        <v>0</v>
      </c>
    </row>
    <row r="1332" spans="1:16" x14ac:dyDescent="0.25">
      <c r="A1332" s="328"/>
      <c r="B1332" s="330"/>
      <c r="C1332" s="156">
        <v>12</v>
      </c>
      <c r="D1332" s="101"/>
      <c r="E1332" s="31"/>
      <c r="F1332" s="31"/>
      <c r="G1332" s="31"/>
      <c r="H1332" s="31"/>
      <c r="I1332" s="31"/>
      <c r="J1332" s="31"/>
      <c r="K1332" s="31"/>
      <c r="L1332" s="31"/>
      <c r="M1332" s="31"/>
      <c r="N1332" s="31"/>
      <c r="O1332" s="31"/>
      <c r="P1332" s="83">
        <f t="shared" si="95"/>
        <v>0</v>
      </c>
    </row>
    <row r="1333" spans="1:16" x14ac:dyDescent="0.25">
      <c r="A1333" s="328"/>
      <c r="B1333" s="330"/>
      <c r="C1333" s="156">
        <v>14</v>
      </c>
      <c r="D1333" s="101"/>
      <c r="E1333" s="31"/>
      <c r="F1333" s="31"/>
      <c r="G1333" s="31"/>
      <c r="H1333" s="31"/>
      <c r="I1333" s="31"/>
      <c r="J1333" s="31"/>
      <c r="K1333" s="31"/>
      <c r="L1333" s="31"/>
      <c r="M1333" s="31"/>
      <c r="N1333" s="31"/>
      <c r="O1333" s="31"/>
      <c r="P1333" s="83">
        <f t="shared" si="95"/>
        <v>0</v>
      </c>
    </row>
    <row r="1334" spans="1:16" x14ac:dyDescent="0.25">
      <c r="A1334" s="328"/>
      <c r="B1334" s="330"/>
      <c r="C1334" s="156">
        <v>15</v>
      </c>
      <c r="D1334" s="101"/>
      <c r="E1334" s="31"/>
      <c r="F1334" s="31"/>
      <c r="G1334" s="31"/>
      <c r="H1334" s="31"/>
      <c r="I1334" s="31"/>
      <c r="J1334" s="31"/>
      <c r="K1334" s="31"/>
      <c r="L1334" s="31"/>
      <c r="M1334" s="31"/>
      <c r="N1334" s="31"/>
      <c r="O1334" s="31"/>
      <c r="P1334" s="83">
        <f t="shared" si="95"/>
        <v>0</v>
      </c>
    </row>
    <row r="1335" spans="1:16" x14ac:dyDescent="0.25">
      <c r="A1335" s="328"/>
      <c r="B1335" s="330"/>
      <c r="C1335" s="156">
        <v>16</v>
      </c>
      <c r="D1335" s="101"/>
      <c r="E1335" s="31"/>
      <c r="F1335" s="31"/>
      <c r="G1335" s="31"/>
      <c r="H1335" s="31"/>
      <c r="I1335" s="31"/>
      <c r="J1335" s="31"/>
      <c r="K1335" s="31"/>
      <c r="L1335" s="31"/>
      <c r="M1335" s="31"/>
      <c r="N1335" s="31"/>
      <c r="O1335" s="31"/>
      <c r="P1335" s="83">
        <f t="shared" si="95"/>
        <v>0</v>
      </c>
    </row>
    <row r="1336" spans="1:16" x14ac:dyDescent="0.25">
      <c r="A1336" s="328"/>
      <c r="B1336" s="330"/>
      <c r="C1336" s="156">
        <v>17</v>
      </c>
      <c r="D1336" s="101"/>
      <c r="E1336" s="31"/>
      <c r="F1336" s="31"/>
      <c r="G1336" s="31"/>
      <c r="H1336" s="31"/>
      <c r="I1336" s="31"/>
      <c r="J1336" s="31"/>
      <c r="K1336" s="31"/>
      <c r="L1336" s="31"/>
      <c r="M1336" s="31"/>
      <c r="N1336" s="31"/>
      <c r="O1336" s="31"/>
      <c r="P1336" s="83">
        <f t="shared" si="95"/>
        <v>0</v>
      </c>
    </row>
    <row r="1337" spans="1:16" x14ac:dyDescent="0.25">
      <c r="A1337" s="328"/>
      <c r="B1337" s="330"/>
      <c r="C1337" s="156">
        <v>25</v>
      </c>
      <c r="D1337" s="101"/>
      <c r="E1337" s="31"/>
      <c r="F1337" s="31"/>
      <c r="G1337" s="31"/>
      <c r="H1337" s="31"/>
      <c r="I1337" s="31"/>
      <c r="J1337" s="31"/>
      <c r="K1337" s="31"/>
      <c r="L1337" s="31"/>
      <c r="M1337" s="31"/>
      <c r="N1337" s="31"/>
      <c r="O1337" s="31"/>
      <c r="P1337" s="83">
        <f t="shared" si="95"/>
        <v>0</v>
      </c>
    </row>
    <row r="1338" spans="1:16" x14ac:dyDescent="0.25">
      <c r="A1338" s="328"/>
      <c r="B1338" s="330"/>
      <c r="C1338" s="156">
        <v>26</v>
      </c>
      <c r="D1338" s="101"/>
      <c r="E1338" s="31"/>
      <c r="F1338" s="31"/>
      <c r="G1338" s="31"/>
      <c r="H1338" s="31"/>
      <c r="I1338" s="31"/>
      <c r="J1338" s="31"/>
      <c r="K1338" s="31"/>
      <c r="L1338" s="31"/>
      <c r="M1338" s="31"/>
      <c r="N1338" s="31"/>
      <c r="O1338" s="31"/>
      <c r="P1338" s="83">
        <f t="shared" si="95"/>
        <v>0</v>
      </c>
    </row>
    <row r="1339" spans="1:16" x14ac:dyDescent="0.25">
      <c r="A1339" s="333"/>
      <c r="B1339" s="334"/>
      <c r="C1339" s="156">
        <v>27</v>
      </c>
      <c r="D1339" s="101"/>
      <c r="E1339" s="31"/>
      <c r="F1339" s="31"/>
      <c r="G1339" s="31"/>
      <c r="H1339" s="31"/>
      <c r="I1339" s="31"/>
      <c r="J1339" s="31"/>
      <c r="K1339" s="31"/>
      <c r="L1339" s="31"/>
      <c r="M1339" s="31"/>
      <c r="N1339" s="31"/>
      <c r="O1339" s="31"/>
      <c r="P1339" s="83">
        <f t="shared" si="95"/>
        <v>0</v>
      </c>
    </row>
    <row r="1340" spans="1:16" x14ac:dyDescent="0.25">
      <c r="A1340" s="327">
        <v>572</v>
      </c>
      <c r="B1340" s="329" t="s">
        <v>322</v>
      </c>
      <c r="C1340" s="156">
        <v>11</v>
      </c>
      <c r="D1340" s="101"/>
      <c r="E1340" s="31"/>
      <c r="F1340" s="31"/>
      <c r="G1340" s="31"/>
      <c r="H1340" s="31"/>
      <c r="I1340" s="31"/>
      <c r="J1340" s="31"/>
      <c r="K1340" s="31"/>
      <c r="L1340" s="31"/>
      <c r="M1340" s="31"/>
      <c r="N1340" s="31"/>
      <c r="O1340" s="31"/>
      <c r="P1340" s="83">
        <f t="shared" si="95"/>
        <v>0</v>
      </c>
    </row>
    <row r="1341" spans="1:16" x14ac:dyDescent="0.25">
      <c r="A1341" s="328"/>
      <c r="B1341" s="330"/>
      <c r="C1341" s="156">
        <v>12</v>
      </c>
      <c r="D1341" s="101"/>
      <c r="E1341" s="31"/>
      <c r="F1341" s="31"/>
      <c r="G1341" s="31"/>
      <c r="H1341" s="31"/>
      <c r="I1341" s="31"/>
      <c r="J1341" s="31"/>
      <c r="K1341" s="31"/>
      <c r="L1341" s="31"/>
      <c r="M1341" s="31"/>
      <c r="N1341" s="31"/>
      <c r="O1341" s="31"/>
      <c r="P1341" s="83">
        <f t="shared" si="95"/>
        <v>0</v>
      </c>
    </row>
    <row r="1342" spans="1:16" x14ac:dyDescent="0.25">
      <c r="A1342" s="328"/>
      <c r="B1342" s="330"/>
      <c r="C1342" s="156">
        <v>14</v>
      </c>
      <c r="D1342" s="101"/>
      <c r="E1342" s="31"/>
      <c r="F1342" s="31"/>
      <c r="G1342" s="31"/>
      <c r="H1342" s="31"/>
      <c r="I1342" s="31"/>
      <c r="J1342" s="31"/>
      <c r="K1342" s="31"/>
      <c r="L1342" s="31"/>
      <c r="M1342" s="31"/>
      <c r="N1342" s="31"/>
      <c r="O1342" s="31"/>
      <c r="P1342" s="83">
        <f t="shared" si="95"/>
        <v>0</v>
      </c>
    </row>
    <row r="1343" spans="1:16" x14ac:dyDescent="0.25">
      <c r="A1343" s="328"/>
      <c r="B1343" s="330"/>
      <c r="C1343" s="156">
        <v>15</v>
      </c>
      <c r="D1343" s="101"/>
      <c r="E1343" s="31"/>
      <c r="F1343" s="31"/>
      <c r="G1343" s="31"/>
      <c r="H1343" s="31"/>
      <c r="I1343" s="31"/>
      <c r="J1343" s="31"/>
      <c r="K1343" s="31"/>
      <c r="L1343" s="31"/>
      <c r="M1343" s="31"/>
      <c r="N1343" s="31"/>
      <c r="O1343" s="31"/>
      <c r="P1343" s="83">
        <f t="shared" si="95"/>
        <v>0</v>
      </c>
    </row>
    <row r="1344" spans="1:16" x14ac:dyDescent="0.25">
      <c r="A1344" s="328"/>
      <c r="B1344" s="330"/>
      <c r="C1344" s="156">
        <v>16</v>
      </c>
      <c r="D1344" s="101"/>
      <c r="E1344" s="31"/>
      <c r="F1344" s="31"/>
      <c r="G1344" s="31"/>
      <c r="H1344" s="31"/>
      <c r="I1344" s="31"/>
      <c r="J1344" s="31"/>
      <c r="K1344" s="31"/>
      <c r="L1344" s="31"/>
      <c r="M1344" s="31"/>
      <c r="N1344" s="31"/>
      <c r="O1344" s="31"/>
      <c r="P1344" s="83">
        <f t="shared" si="95"/>
        <v>0</v>
      </c>
    </row>
    <row r="1345" spans="1:16" x14ac:dyDescent="0.25">
      <c r="A1345" s="328"/>
      <c r="B1345" s="330"/>
      <c r="C1345" s="156">
        <v>17</v>
      </c>
      <c r="D1345" s="101"/>
      <c r="E1345" s="31"/>
      <c r="F1345" s="31"/>
      <c r="G1345" s="31"/>
      <c r="H1345" s="31"/>
      <c r="I1345" s="31"/>
      <c r="J1345" s="31"/>
      <c r="K1345" s="31"/>
      <c r="L1345" s="31"/>
      <c r="M1345" s="31"/>
      <c r="N1345" s="31"/>
      <c r="O1345" s="31"/>
      <c r="P1345" s="83">
        <f t="shared" si="95"/>
        <v>0</v>
      </c>
    </row>
    <row r="1346" spans="1:16" x14ac:dyDescent="0.25">
      <c r="A1346" s="328"/>
      <c r="B1346" s="330"/>
      <c r="C1346" s="156">
        <v>25</v>
      </c>
      <c r="D1346" s="101"/>
      <c r="E1346" s="31"/>
      <c r="F1346" s="31"/>
      <c r="G1346" s="31"/>
      <c r="H1346" s="31"/>
      <c r="I1346" s="31"/>
      <c r="J1346" s="31"/>
      <c r="K1346" s="31"/>
      <c r="L1346" s="31"/>
      <c r="M1346" s="31"/>
      <c r="N1346" s="31"/>
      <c r="O1346" s="31"/>
      <c r="P1346" s="83">
        <f t="shared" si="95"/>
        <v>0</v>
      </c>
    </row>
    <row r="1347" spans="1:16" x14ac:dyDescent="0.25">
      <c r="A1347" s="328"/>
      <c r="B1347" s="330"/>
      <c r="C1347" s="156">
        <v>26</v>
      </c>
      <c r="D1347" s="101"/>
      <c r="E1347" s="31"/>
      <c r="F1347" s="31"/>
      <c r="G1347" s="31"/>
      <c r="H1347" s="31"/>
      <c r="I1347" s="31"/>
      <c r="J1347" s="31"/>
      <c r="K1347" s="31"/>
      <c r="L1347" s="31"/>
      <c r="M1347" s="31"/>
      <c r="N1347" s="31"/>
      <c r="O1347" s="31"/>
      <c r="P1347" s="83">
        <f t="shared" si="95"/>
        <v>0</v>
      </c>
    </row>
    <row r="1348" spans="1:16" x14ac:dyDescent="0.25">
      <c r="A1348" s="333"/>
      <c r="B1348" s="334"/>
      <c r="C1348" s="156">
        <v>27</v>
      </c>
      <c r="D1348" s="101"/>
      <c r="E1348" s="31"/>
      <c r="F1348" s="31"/>
      <c r="G1348" s="31"/>
      <c r="H1348" s="31"/>
      <c r="I1348" s="31"/>
      <c r="J1348" s="31"/>
      <c r="K1348" s="31"/>
      <c r="L1348" s="31"/>
      <c r="M1348" s="31"/>
      <c r="N1348" s="31"/>
      <c r="O1348" s="31"/>
      <c r="P1348" s="83">
        <f t="shared" si="95"/>
        <v>0</v>
      </c>
    </row>
    <row r="1349" spans="1:16" x14ac:dyDescent="0.25">
      <c r="A1349" s="327">
        <v>573</v>
      </c>
      <c r="B1349" s="329" t="s">
        <v>323</v>
      </c>
      <c r="C1349" s="156">
        <v>11</v>
      </c>
      <c r="D1349" s="101"/>
      <c r="E1349" s="31"/>
      <c r="F1349" s="31"/>
      <c r="G1349" s="31"/>
      <c r="H1349" s="31"/>
      <c r="I1349" s="31"/>
      <c r="J1349" s="31"/>
      <c r="K1349" s="31"/>
      <c r="L1349" s="31"/>
      <c r="M1349" s="31"/>
      <c r="N1349" s="31"/>
      <c r="O1349" s="31"/>
      <c r="P1349" s="83">
        <f t="shared" si="95"/>
        <v>0</v>
      </c>
    </row>
    <row r="1350" spans="1:16" x14ac:dyDescent="0.25">
      <c r="A1350" s="328"/>
      <c r="B1350" s="330"/>
      <c r="C1350" s="156">
        <v>12</v>
      </c>
      <c r="D1350" s="101"/>
      <c r="E1350" s="31"/>
      <c r="F1350" s="31"/>
      <c r="G1350" s="31"/>
      <c r="H1350" s="31"/>
      <c r="I1350" s="31"/>
      <c r="J1350" s="31"/>
      <c r="K1350" s="31"/>
      <c r="L1350" s="31"/>
      <c r="M1350" s="31"/>
      <c r="N1350" s="31"/>
      <c r="O1350" s="31"/>
      <c r="P1350" s="83">
        <f t="shared" si="95"/>
        <v>0</v>
      </c>
    </row>
    <row r="1351" spans="1:16" x14ac:dyDescent="0.25">
      <c r="A1351" s="328"/>
      <c r="B1351" s="330"/>
      <c r="C1351" s="156">
        <v>14</v>
      </c>
      <c r="D1351" s="101"/>
      <c r="E1351" s="31"/>
      <c r="F1351" s="31"/>
      <c r="G1351" s="31"/>
      <c r="H1351" s="31"/>
      <c r="I1351" s="31"/>
      <c r="J1351" s="31"/>
      <c r="K1351" s="31"/>
      <c r="L1351" s="31"/>
      <c r="M1351" s="31"/>
      <c r="N1351" s="31"/>
      <c r="O1351" s="31"/>
      <c r="P1351" s="83">
        <f t="shared" si="95"/>
        <v>0</v>
      </c>
    </row>
    <row r="1352" spans="1:16" x14ac:dyDescent="0.25">
      <c r="A1352" s="328"/>
      <c r="B1352" s="330"/>
      <c r="C1352" s="156">
        <v>15</v>
      </c>
      <c r="D1352" s="101"/>
      <c r="E1352" s="31"/>
      <c r="F1352" s="31"/>
      <c r="G1352" s="31"/>
      <c r="H1352" s="31"/>
      <c r="I1352" s="31"/>
      <c r="J1352" s="31"/>
      <c r="K1352" s="31"/>
      <c r="L1352" s="31"/>
      <c r="M1352" s="31"/>
      <c r="N1352" s="31"/>
      <c r="O1352" s="31"/>
      <c r="P1352" s="83">
        <f t="shared" si="95"/>
        <v>0</v>
      </c>
    </row>
    <row r="1353" spans="1:16" x14ac:dyDescent="0.25">
      <c r="A1353" s="328"/>
      <c r="B1353" s="330"/>
      <c r="C1353" s="156">
        <v>16</v>
      </c>
      <c r="D1353" s="101"/>
      <c r="E1353" s="31"/>
      <c r="F1353" s="31"/>
      <c r="G1353" s="31"/>
      <c r="H1353" s="31"/>
      <c r="I1353" s="31"/>
      <c r="J1353" s="31"/>
      <c r="K1353" s="31"/>
      <c r="L1353" s="31"/>
      <c r="M1353" s="31"/>
      <c r="N1353" s="31"/>
      <c r="O1353" s="31"/>
      <c r="P1353" s="83">
        <f t="shared" si="95"/>
        <v>0</v>
      </c>
    </row>
    <row r="1354" spans="1:16" x14ac:dyDescent="0.25">
      <c r="A1354" s="328"/>
      <c r="B1354" s="330"/>
      <c r="C1354" s="156">
        <v>17</v>
      </c>
      <c r="D1354" s="101"/>
      <c r="E1354" s="31"/>
      <c r="F1354" s="31"/>
      <c r="G1354" s="31"/>
      <c r="H1354" s="31"/>
      <c r="I1354" s="31"/>
      <c r="J1354" s="31"/>
      <c r="K1354" s="31"/>
      <c r="L1354" s="31"/>
      <c r="M1354" s="31"/>
      <c r="N1354" s="31"/>
      <c r="O1354" s="31"/>
      <c r="P1354" s="83">
        <f t="shared" si="95"/>
        <v>0</v>
      </c>
    </row>
    <row r="1355" spans="1:16" x14ac:dyDescent="0.25">
      <c r="A1355" s="328"/>
      <c r="B1355" s="330"/>
      <c r="C1355" s="156">
        <v>25</v>
      </c>
      <c r="D1355" s="101"/>
      <c r="E1355" s="31"/>
      <c r="F1355" s="31"/>
      <c r="G1355" s="31"/>
      <c r="H1355" s="31"/>
      <c r="I1355" s="31"/>
      <c r="J1355" s="31"/>
      <c r="K1355" s="31"/>
      <c r="L1355" s="31"/>
      <c r="M1355" s="31"/>
      <c r="N1355" s="31"/>
      <c r="O1355" s="31"/>
      <c r="P1355" s="83">
        <f t="shared" si="95"/>
        <v>0</v>
      </c>
    </row>
    <row r="1356" spans="1:16" x14ac:dyDescent="0.25">
      <c r="A1356" s="328"/>
      <c r="B1356" s="330"/>
      <c r="C1356" s="156">
        <v>26</v>
      </c>
      <c r="D1356" s="101"/>
      <c r="E1356" s="31"/>
      <c r="F1356" s="31"/>
      <c r="G1356" s="31"/>
      <c r="H1356" s="31"/>
      <c r="I1356" s="31"/>
      <c r="J1356" s="31"/>
      <c r="K1356" s="31"/>
      <c r="L1356" s="31"/>
      <c r="M1356" s="31"/>
      <c r="N1356" s="31"/>
      <c r="O1356" s="31"/>
      <c r="P1356" s="83">
        <f t="shared" si="95"/>
        <v>0</v>
      </c>
    </row>
    <row r="1357" spans="1:16" x14ac:dyDescent="0.25">
      <c r="A1357" s="333"/>
      <c r="B1357" s="334"/>
      <c r="C1357" s="156">
        <v>27</v>
      </c>
      <c r="D1357" s="101"/>
      <c r="E1357" s="31"/>
      <c r="F1357" s="31"/>
      <c r="G1357" s="31"/>
      <c r="H1357" s="31"/>
      <c r="I1357" s="31"/>
      <c r="J1357" s="31"/>
      <c r="K1357" s="31"/>
      <c r="L1357" s="31"/>
      <c r="M1357" s="31"/>
      <c r="N1357" s="31"/>
      <c r="O1357" s="31"/>
      <c r="P1357" s="83">
        <f t="shared" si="95"/>
        <v>0</v>
      </c>
    </row>
    <row r="1358" spans="1:16" x14ac:dyDescent="0.25">
      <c r="A1358" s="327">
        <v>574</v>
      </c>
      <c r="B1358" s="329" t="s">
        <v>324</v>
      </c>
      <c r="C1358" s="156">
        <v>11</v>
      </c>
      <c r="D1358" s="101"/>
      <c r="E1358" s="31"/>
      <c r="F1358" s="31"/>
      <c r="G1358" s="31"/>
      <c r="H1358" s="31"/>
      <c r="I1358" s="31"/>
      <c r="J1358" s="31"/>
      <c r="K1358" s="31"/>
      <c r="L1358" s="31"/>
      <c r="M1358" s="31"/>
      <c r="N1358" s="31"/>
      <c r="O1358" s="31"/>
      <c r="P1358" s="83">
        <f t="shared" si="95"/>
        <v>0</v>
      </c>
    </row>
    <row r="1359" spans="1:16" x14ac:dyDescent="0.25">
      <c r="A1359" s="328"/>
      <c r="B1359" s="330"/>
      <c r="C1359" s="156">
        <v>12</v>
      </c>
      <c r="D1359" s="101"/>
      <c r="E1359" s="31"/>
      <c r="F1359" s="31"/>
      <c r="G1359" s="31"/>
      <c r="H1359" s="31"/>
      <c r="I1359" s="31"/>
      <c r="J1359" s="31"/>
      <c r="K1359" s="31"/>
      <c r="L1359" s="31"/>
      <c r="M1359" s="31"/>
      <c r="N1359" s="31"/>
      <c r="O1359" s="31"/>
      <c r="P1359" s="83">
        <f t="shared" si="95"/>
        <v>0</v>
      </c>
    </row>
    <row r="1360" spans="1:16" x14ac:dyDescent="0.25">
      <c r="A1360" s="328"/>
      <c r="B1360" s="330"/>
      <c r="C1360" s="156">
        <v>14</v>
      </c>
      <c r="D1360" s="101"/>
      <c r="E1360" s="31"/>
      <c r="F1360" s="31"/>
      <c r="G1360" s="31"/>
      <c r="H1360" s="31"/>
      <c r="I1360" s="31"/>
      <c r="J1360" s="31"/>
      <c r="K1360" s="31"/>
      <c r="L1360" s="31"/>
      <c r="M1360" s="31"/>
      <c r="N1360" s="31"/>
      <c r="O1360" s="31"/>
      <c r="P1360" s="83">
        <f t="shared" si="95"/>
        <v>0</v>
      </c>
    </row>
    <row r="1361" spans="1:16" x14ac:dyDescent="0.25">
      <c r="A1361" s="328"/>
      <c r="B1361" s="330"/>
      <c r="C1361" s="156">
        <v>15</v>
      </c>
      <c r="D1361" s="101"/>
      <c r="E1361" s="31"/>
      <c r="F1361" s="31"/>
      <c r="G1361" s="31"/>
      <c r="H1361" s="31"/>
      <c r="I1361" s="31"/>
      <c r="J1361" s="31"/>
      <c r="K1361" s="31"/>
      <c r="L1361" s="31"/>
      <c r="M1361" s="31"/>
      <c r="N1361" s="31"/>
      <c r="O1361" s="31"/>
      <c r="P1361" s="83">
        <f t="shared" si="95"/>
        <v>0</v>
      </c>
    </row>
    <row r="1362" spans="1:16" x14ac:dyDescent="0.25">
      <c r="A1362" s="328"/>
      <c r="B1362" s="330"/>
      <c r="C1362" s="156">
        <v>16</v>
      </c>
      <c r="D1362" s="101"/>
      <c r="E1362" s="31"/>
      <c r="F1362" s="31"/>
      <c r="G1362" s="31"/>
      <c r="H1362" s="31"/>
      <c r="I1362" s="31"/>
      <c r="J1362" s="31"/>
      <c r="K1362" s="31"/>
      <c r="L1362" s="31"/>
      <c r="M1362" s="31"/>
      <c r="N1362" s="31"/>
      <c r="O1362" s="31"/>
      <c r="P1362" s="83">
        <f t="shared" si="95"/>
        <v>0</v>
      </c>
    </row>
    <row r="1363" spans="1:16" x14ac:dyDescent="0.25">
      <c r="A1363" s="328"/>
      <c r="B1363" s="330"/>
      <c r="C1363" s="156">
        <v>17</v>
      </c>
      <c r="D1363" s="101"/>
      <c r="E1363" s="31"/>
      <c r="F1363" s="31"/>
      <c r="G1363" s="31"/>
      <c r="H1363" s="31"/>
      <c r="I1363" s="31"/>
      <c r="J1363" s="31"/>
      <c r="K1363" s="31"/>
      <c r="L1363" s="31"/>
      <c r="M1363" s="31"/>
      <c r="N1363" s="31"/>
      <c r="O1363" s="31"/>
      <c r="P1363" s="83">
        <f t="shared" si="95"/>
        <v>0</v>
      </c>
    </row>
    <row r="1364" spans="1:16" x14ac:dyDescent="0.25">
      <c r="A1364" s="328"/>
      <c r="B1364" s="330"/>
      <c r="C1364" s="156">
        <v>25</v>
      </c>
      <c r="D1364" s="101"/>
      <c r="E1364" s="31"/>
      <c r="F1364" s="31"/>
      <c r="G1364" s="31"/>
      <c r="H1364" s="31"/>
      <c r="I1364" s="31"/>
      <c r="J1364" s="31"/>
      <c r="K1364" s="31"/>
      <c r="L1364" s="31"/>
      <c r="M1364" s="31"/>
      <c r="N1364" s="31"/>
      <c r="O1364" s="31"/>
      <c r="P1364" s="83">
        <f t="shared" si="95"/>
        <v>0</v>
      </c>
    </row>
    <row r="1365" spans="1:16" x14ac:dyDescent="0.25">
      <c r="A1365" s="328"/>
      <c r="B1365" s="330"/>
      <c r="C1365" s="156">
        <v>26</v>
      </c>
      <c r="D1365" s="101"/>
      <c r="E1365" s="31"/>
      <c r="F1365" s="31"/>
      <c r="G1365" s="31"/>
      <c r="H1365" s="31"/>
      <c r="I1365" s="31"/>
      <c r="J1365" s="31"/>
      <c r="K1365" s="31"/>
      <c r="L1365" s="31"/>
      <c r="M1365" s="31"/>
      <c r="N1365" s="31"/>
      <c r="O1365" s="31"/>
      <c r="P1365" s="83">
        <f t="shared" si="95"/>
        <v>0</v>
      </c>
    </row>
    <row r="1366" spans="1:16" x14ac:dyDescent="0.25">
      <c r="A1366" s="333"/>
      <c r="B1366" s="334"/>
      <c r="C1366" s="156">
        <v>27</v>
      </c>
      <c r="D1366" s="101"/>
      <c r="E1366" s="31"/>
      <c r="F1366" s="31"/>
      <c r="G1366" s="31"/>
      <c r="H1366" s="31"/>
      <c r="I1366" s="31"/>
      <c r="J1366" s="31"/>
      <c r="K1366" s="31"/>
      <c r="L1366" s="31"/>
      <c r="M1366" s="31"/>
      <c r="N1366" s="31"/>
      <c r="O1366" s="31"/>
      <c r="P1366" s="83">
        <f t="shared" si="95"/>
        <v>0</v>
      </c>
    </row>
    <row r="1367" spans="1:16" x14ac:dyDescent="0.25">
      <c r="A1367" s="327">
        <v>575</v>
      </c>
      <c r="B1367" s="329" t="s">
        <v>325</v>
      </c>
      <c r="C1367" s="156">
        <v>11</v>
      </c>
      <c r="D1367" s="101"/>
      <c r="E1367" s="31"/>
      <c r="F1367" s="31"/>
      <c r="G1367" s="31"/>
      <c r="H1367" s="31"/>
      <c r="I1367" s="31"/>
      <c r="J1367" s="31"/>
      <c r="K1367" s="31"/>
      <c r="L1367" s="31"/>
      <c r="M1367" s="31"/>
      <c r="N1367" s="31"/>
      <c r="O1367" s="31"/>
      <c r="P1367" s="83">
        <f t="shared" si="95"/>
        <v>0</v>
      </c>
    </row>
    <row r="1368" spans="1:16" x14ac:dyDescent="0.25">
      <c r="A1368" s="328"/>
      <c r="B1368" s="330"/>
      <c r="C1368" s="156">
        <v>12</v>
      </c>
      <c r="D1368" s="101"/>
      <c r="E1368" s="31"/>
      <c r="F1368" s="31"/>
      <c r="G1368" s="31"/>
      <c r="H1368" s="31"/>
      <c r="I1368" s="31"/>
      <c r="J1368" s="31"/>
      <c r="K1368" s="31"/>
      <c r="L1368" s="31"/>
      <c r="M1368" s="31"/>
      <c r="N1368" s="31"/>
      <c r="O1368" s="31"/>
      <c r="P1368" s="83">
        <f t="shared" si="95"/>
        <v>0</v>
      </c>
    </row>
    <row r="1369" spans="1:16" x14ac:dyDescent="0.25">
      <c r="A1369" s="328"/>
      <c r="B1369" s="330"/>
      <c r="C1369" s="156">
        <v>14</v>
      </c>
      <c r="D1369" s="101"/>
      <c r="E1369" s="31"/>
      <c r="F1369" s="31"/>
      <c r="G1369" s="31"/>
      <c r="H1369" s="31"/>
      <c r="I1369" s="31"/>
      <c r="J1369" s="31"/>
      <c r="K1369" s="31"/>
      <c r="L1369" s="31"/>
      <c r="M1369" s="31"/>
      <c r="N1369" s="31"/>
      <c r="O1369" s="31"/>
      <c r="P1369" s="83">
        <f t="shared" si="95"/>
        <v>0</v>
      </c>
    </row>
    <row r="1370" spans="1:16" x14ac:dyDescent="0.25">
      <c r="A1370" s="328"/>
      <c r="B1370" s="330"/>
      <c r="C1370" s="156">
        <v>15</v>
      </c>
      <c r="D1370" s="101"/>
      <c r="E1370" s="31"/>
      <c r="F1370" s="31"/>
      <c r="G1370" s="31"/>
      <c r="H1370" s="31"/>
      <c r="I1370" s="31"/>
      <c r="J1370" s="31"/>
      <c r="K1370" s="31"/>
      <c r="L1370" s="31"/>
      <c r="M1370" s="31"/>
      <c r="N1370" s="31"/>
      <c r="O1370" s="31"/>
      <c r="P1370" s="83">
        <f t="shared" si="95"/>
        <v>0</v>
      </c>
    </row>
    <row r="1371" spans="1:16" x14ac:dyDescent="0.25">
      <c r="A1371" s="328"/>
      <c r="B1371" s="330"/>
      <c r="C1371" s="156">
        <v>16</v>
      </c>
      <c r="D1371" s="101"/>
      <c r="E1371" s="31"/>
      <c r="F1371" s="31"/>
      <c r="G1371" s="31"/>
      <c r="H1371" s="31"/>
      <c r="I1371" s="31"/>
      <c r="J1371" s="31"/>
      <c r="K1371" s="31"/>
      <c r="L1371" s="31"/>
      <c r="M1371" s="31"/>
      <c r="N1371" s="31"/>
      <c r="O1371" s="31"/>
      <c r="P1371" s="83">
        <f t="shared" si="95"/>
        <v>0</v>
      </c>
    </row>
    <row r="1372" spans="1:16" x14ac:dyDescent="0.25">
      <c r="A1372" s="328"/>
      <c r="B1372" s="330"/>
      <c r="C1372" s="156">
        <v>17</v>
      </c>
      <c r="D1372" s="101"/>
      <c r="E1372" s="31"/>
      <c r="F1372" s="31"/>
      <c r="G1372" s="31"/>
      <c r="H1372" s="31"/>
      <c r="I1372" s="31"/>
      <c r="J1372" s="31"/>
      <c r="K1372" s="31"/>
      <c r="L1372" s="31"/>
      <c r="M1372" s="31"/>
      <c r="N1372" s="31"/>
      <c r="O1372" s="31"/>
      <c r="P1372" s="83">
        <f t="shared" si="95"/>
        <v>0</v>
      </c>
    </row>
    <row r="1373" spans="1:16" x14ac:dyDescent="0.25">
      <c r="A1373" s="328"/>
      <c r="B1373" s="330"/>
      <c r="C1373" s="156">
        <v>25</v>
      </c>
      <c r="D1373" s="101"/>
      <c r="E1373" s="31"/>
      <c r="F1373" s="31"/>
      <c r="G1373" s="31"/>
      <c r="H1373" s="31"/>
      <c r="I1373" s="31"/>
      <c r="J1373" s="31"/>
      <c r="K1373" s="31"/>
      <c r="L1373" s="31"/>
      <c r="M1373" s="31"/>
      <c r="N1373" s="31"/>
      <c r="O1373" s="31"/>
      <c r="P1373" s="83">
        <f t="shared" si="95"/>
        <v>0</v>
      </c>
    </row>
    <row r="1374" spans="1:16" x14ac:dyDescent="0.25">
      <c r="A1374" s="328"/>
      <c r="B1374" s="330"/>
      <c r="C1374" s="156">
        <v>26</v>
      </c>
      <c r="D1374" s="101"/>
      <c r="E1374" s="31"/>
      <c r="F1374" s="31"/>
      <c r="G1374" s="31"/>
      <c r="H1374" s="31"/>
      <c r="I1374" s="31"/>
      <c r="J1374" s="31"/>
      <c r="K1374" s="31"/>
      <c r="L1374" s="31"/>
      <c r="M1374" s="31"/>
      <c r="N1374" s="31"/>
      <c r="O1374" s="31"/>
      <c r="P1374" s="83">
        <f t="shared" si="95"/>
        <v>0</v>
      </c>
    </row>
    <row r="1375" spans="1:16" x14ac:dyDescent="0.25">
      <c r="A1375" s="333"/>
      <c r="B1375" s="334"/>
      <c r="C1375" s="156">
        <v>27</v>
      </c>
      <c r="D1375" s="101"/>
      <c r="E1375" s="31"/>
      <c r="F1375" s="31"/>
      <c r="G1375" s="31"/>
      <c r="H1375" s="31"/>
      <c r="I1375" s="31"/>
      <c r="J1375" s="31"/>
      <c r="K1375" s="31"/>
      <c r="L1375" s="31"/>
      <c r="M1375" s="31"/>
      <c r="N1375" s="31"/>
      <c r="O1375" s="31"/>
      <c r="P1375" s="83">
        <f t="shared" si="95"/>
        <v>0</v>
      </c>
    </row>
    <row r="1376" spans="1:16" x14ac:dyDescent="0.25">
      <c r="A1376" s="327">
        <v>576</v>
      </c>
      <c r="B1376" s="329" t="s">
        <v>326</v>
      </c>
      <c r="C1376" s="156">
        <v>11</v>
      </c>
      <c r="D1376" s="101"/>
      <c r="E1376" s="31"/>
      <c r="F1376" s="31"/>
      <c r="G1376" s="31"/>
      <c r="H1376" s="31"/>
      <c r="I1376" s="31"/>
      <c r="J1376" s="31"/>
      <c r="K1376" s="31"/>
      <c r="L1376" s="31"/>
      <c r="M1376" s="31"/>
      <c r="N1376" s="31"/>
      <c r="O1376" s="31"/>
      <c r="P1376" s="83">
        <f t="shared" si="95"/>
        <v>0</v>
      </c>
    </row>
    <row r="1377" spans="1:16" x14ac:dyDescent="0.25">
      <c r="A1377" s="328"/>
      <c r="B1377" s="330"/>
      <c r="C1377" s="156">
        <v>12</v>
      </c>
      <c r="D1377" s="101"/>
      <c r="E1377" s="31"/>
      <c r="F1377" s="31"/>
      <c r="G1377" s="31"/>
      <c r="H1377" s="31"/>
      <c r="I1377" s="31"/>
      <c r="J1377" s="31"/>
      <c r="K1377" s="31"/>
      <c r="L1377" s="31"/>
      <c r="M1377" s="31"/>
      <c r="N1377" s="31"/>
      <c r="O1377" s="31"/>
      <c r="P1377" s="83">
        <f t="shared" si="95"/>
        <v>0</v>
      </c>
    </row>
    <row r="1378" spans="1:16" x14ac:dyDescent="0.25">
      <c r="A1378" s="328"/>
      <c r="B1378" s="330"/>
      <c r="C1378" s="156">
        <v>14</v>
      </c>
      <c r="D1378" s="101"/>
      <c r="E1378" s="31"/>
      <c r="F1378" s="31"/>
      <c r="G1378" s="31"/>
      <c r="H1378" s="31"/>
      <c r="I1378" s="31"/>
      <c r="J1378" s="31"/>
      <c r="K1378" s="31"/>
      <c r="L1378" s="31"/>
      <c r="M1378" s="31"/>
      <c r="N1378" s="31"/>
      <c r="O1378" s="31"/>
      <c r="P1378" s="83">
        <f t="shared" si="95"/>
        <v>0</v>
      </c>
    </row>
    <row r="1379" spans="1:16" x14ac:dyDescent="0.25">
      <c r="A1379" s="328"/>
      <c r="B1379" s="330"/>
      <c r="C1379" s="156">
        <v>15</v>
      </c>
      <c r="D1379" s="101"/>
      <c r="E1379" s="31"/>
      <c r="F1379" s="31"/>
      <c r="G1379" s="31"/>
      <c r="H1379" s="31"/>
      <c r="I1379" s="31"/>
      <c r="J1379" s="31"/>
      <c r="K1379" s="31"/>
      <c r="L1379" s="31"/>
      <c r="M1379" s="31"/>
      <c r="N1379" s="31"/>
      <c r="O1379" s="31"/>
      <c r="P1379" s="83">
        <f t="shared" si="95"/>
        <v>0</v>
      </c>
    </row>
    <row r="1380" spans="1:16" x14ac:dyDescent="0.25">
      <c r="A1380" s="328"/>
      <c r="B1380" s="330"/>
      <c r="C1380" s="156">
        <v>16</v>
      </c>
      <c r="D1380" s="101"/>
      <c r="E1380" s="31"/>
      <c r="F1380" s="31"/>
      <c r="G1380" s="31"/>
      <c r="H1380" s="31"/>
      <c r="I1380" s="31"/>
      <c r="J1380" s="31"/>
      <c r="K1380" s="31"/>
      <c r="L1380" s="31"/>
      <c r="M1380" s="31"/>
      <c r="N1380" s="31"/>
      <c r="O1380" s="31"/>
      <c r="P1380" s="83">
        <f t="shared" si="95"/>
        <v>0</v>
      </c>
    </row>
    <row r="1381" spans="1:16" x14ac:dyDescent="0.25">
      <c r="A1381" s="328"/>
      <c r="B1381" s="330"/>
      <c r="C1381" s="156">
        <v>17</v>
      </c>
      <c r="D1381" s="101"/>
      <c r="E1381" s="31"/>
      <c r="F1381" s="31"/>
      <c r="G1381" s="31"/>
      <c r="H1381" s="31"/>
      <c r="I1381" s="31"/>
      <c r="J1381" s="31"/>
      <c r="K1381" s="31"/>
      <c r="L1381" s="31"/>
      <c r="M1381" s="31"/>
      <c r="N1381" s="31"/>
      <c r="O1381" s="31"/>
      <c r="P1381" s="83">
        <f t="shared" si="95"/>
        <v>0</v>
      </c>
    </row>
    <row r="1382" spans="1:16" x14ac:dyDescent="0.25">
      <c r="A1382" s="328"/>
      <c r="B1382" s="330"/>
      <c r="C1382" s="156">
        <v>25</v>
      </c>
      <c r="D1382" s="101"/>
      <c r="E1382" s="31"/>
      <c r="F1382" s="31"/>
      <c r="G1382" s="31"/>
      <c r="H1382" s="31"/>
      <c r="I1382" s="31"/>
      <c r="J1382" s="31"/>
      <c r="K1382" s="31"/>
      <c r="L1382" s="31"/>
      <c r="M1382" s="31"/>
      <c r="N1382" s="31"/>
      <c r="O1382" s="31"/>
      <c r="P1382" s="83">
        <f t="shared" si="95"/>
        <v>0</v>
      </c>
    </row>
    <row r="1383" spans="1:16" x14ac:dyDescent="0.25">
      <c r="A1383" s="328"/>
      <c r="B1383" s="330"/>
      <c r="C1383" s="156">
        <v>26</v>
      </c>
      <c r="D1383" s="101"/>
      <c r="E1383" s="31"/>
      <c r="F1383" s="31"/>
      <c r="G1383" s="31"/>
      <c r="H1383" s="31"/>
      <c r="I1383" s="31"/>
      <c r="J1383" s="31"/>
      <c r="K1383" s="31"/>
      <c r="L1383" s="31"/>
      <c r="M1383" s="31"/>
      <c r="N1383" s="31"/>
      <c r="O1383" s="31"/>
      <c r="P1383" s="83">
        <f t="shared" si="95"/>
        <v>0</v>
      </c>
    </row>
    <row r="1384" spans="1:16" x14ac:dyDescent="0.25">
      <c r="A1384" s="333"/>
      <c r="B1384" s="334"/>
      <c r="C1384" s="156">
        <v>27</v>
      </c>
      <c r="D1384" s="101"/>
      <c r="E1384" s="31"/>
      <c r="F1384" s="31"/>
      <c r="G1384" s="31"/>
      <c r="H1384" s="31"/>
      <c r="I1384" s="31"/>
      <c r="J1384" s="31"/>
      <c r="K1384" s="31"/>
      <c r="L1384" s="31"/>
      <c r="M1384" s="31"/>
      <c r="N1384" s="31"/>
      <c r="O1384" s="31"/>
      <c r="P1384" s="83">
        <f t="shared" si="95"/>
        <v>0</v>
      </c>
    </row>
    <row r="1385" spans="1:16" x14ac:dyDescent="0.25">
      <c r="A1385" s="327">
        <v>577</v>
      </c>
      <c r="B1385" s="329" t="s">
        <v>327</v>
      </c>
      <c r="C1385" s="156">
        <v>11</v>
      </c>
      <c r="D1385" s="101"/>
      <c r="E1385" s="31"/>
      <c r="F1385" s="31"/>
      <c r="G1385" s="31"/>
      <c r="H1385" s="31"/>
      <c r="I1385" s="31"/>
      <c r="J1385" s="31"/>
      <c r="K1385" s="31"/>
      <c r="L1385" s="31"/>
      <c r="M1385" s="31"/>
      <c r="N1385" s="31"/>
      <c r="O1385" s="31"/>
      <c r="P1385" s="83">
        <f t="shared" si="95"/>
        <v>0</v>
      </c>
    </row>
    <row r="1386" spans="1:16" x14ac:dyDescent="0.25">
      <c r="A1386" s="328"/>
      <c r="B1386" s="330"/>
      <c r="C1386" s="156">
        <v>12</v>
      </c>
      <c r="D1386" s="101"/>
      <c r="E1386" s="31"/>
      <c r="F1386" s="31"/>
      <c r="G1386" s="31"/>
      <c r="H1386" s="31"/>
      <c r="I1386" s="31"/>
      <c r="J1386" s="31"/>
      <c r="K1386" s="31"/>
      <c r="L1386" s="31"/>
      <c r="M1386" s="31"/>
      <c r="N1386" s="31"/>
      <c r="O1386" s="31"/>
      <c r="P1386" s="83">
        <f t="shared" si="95"/>
        <v>0</v>
      </c>
    </row>
    <row r="1387" spans="1:16" x14ac:dyDescent="0.25">
      <c r="A1387" s="328"/>
      <c r="B1387" s="330"/>
      <c r="C1387" s="156">
        <v>14</v>
      </c>
      <c r="D1387" s="101"/>
      <c r="E1387" s="31"/>
      <c r="F1387" s="31"/>
      <c r="G1387" s="31"/>
      <c r="H1387" s="31"/>
      <c r="I1387" s="31"/>
      <c r="J1387" s="31"/>
      <c r="K1387" s="31"/>
      <c r="L1387" s="31"/>
      <c r="M1387" s="31"/>
      <c r="N1387" s="31"/>
      <c r="O1387" s="31"/>
      <c r="P1387" s="83">
        <f t="shared" si="95"/>
        <v>0</v>
      </c>
    </row>
    <row r="1388" spans="1:16" x14ac:dyDescent="0.25">
      <c r="A1388" s="328"/>
      <c r="B1388" s="330"/>
      <c r="C1388" s="156">
        <v>15</v>
      </c>
      <c r="D1388" s="101"/>
      <c r="E1388" s="31"/>
      <c r="F1388" s="31"/>
      <c r="G1388" s="31"/>
      <c r="H1388" s="31"/>
      <c r="I1388" s="31"/>
      <c r="J1388" s="31"/>
      <c r="K1388" s="31"/>
      <c r="L1388" s="31"/>
      <c r="M1388" s="31"/>
      <c r="N1388" s="31"/>
      <c r="O1388" s="31"/>
      <c r="P1388" s="83">
        <f t="shared" si="95"/>
        <v>0</v>
      </c>
    </row>
    <row r="1389" spans="1:16" x14ac:dyDescent="0.25">
      <c r="A1389" s="328"/>
      <c r="B1389" s="330"/>
      <c r="C1389" s="156">
        <v>16</v>
      </c>
      <c r="D1389" s="101"/>
      <c r="E1389" s="31"/>
      <c r="F1389" s="31"/>
      <c r="G1389" s="31"/>
      <c r="H1389" s="31"/>
      <c r="I1389" s="31"/>
      <c r="J1389" s="31"/>
      <c r="K1389" s="31"/>
      <c r="L1389" s="31"/>
      <c r="M1389" s="31"/>
      <c r="N1389" s="31"/>
      <c r="O1389" s="31"/>
      <c r="P1389" s="83">
        <f t="shared" si="95"/>
        <v>0</v>
      </c>
    </row>
    <row r="1390" spans="1:16" x14ac:dyDescent="0.25">
      <c r="A1390" s="328"/>
      <c r="B1390" s="330"/>
      <c r="C1390" s="156">
        <v>17</v>
      </c>
      <c r="D1390" s="101"/>
      <c r="E1390" s="31"/>
      <c r="F1390" s="31"/>
      <c r="G1390" s="31"/>
      <c r="H1390" s="31"/>
      <c r="I1390" s="31"/>
      <c r="J1390" s="31"/>
      <c r="K1390" s="31"/>
      <c r="L1390" s="31"/>
      <c r="M1390" s="31"/>
      <c r="N1390" s="31"/>
      <c r="O1390" s="31"/>
      <c r="P1390" s="83">
        <f t="shared" si="95"/>
        <v>0</v>
      </c>
    </row>
    <row r="1391" spans="1:16" x14ac:dyDescent="0.25">
      <c r="A1391" s="328"/>
      <c r="B1391" s="330"/>
      <c r="C1391" s="156">
        <v>25</v>
      </c>
      <c r="D1391" s="101"/>
      <c r="E1391" s="31"/>
      <c r="F1391" s="31"/>
      <c r="G1391" s="31"/>
      <c r="H1391" s="31"/>
      <c r="I1391" s="31"/>
      <c r="J1391" s="31"/>
      <c r="K1391" s="31"/>
      <c r="L1391" s="31"/>
      <c r="M1391" s="31"/>
      <c r="N1391" s="31"/>
      <c r="O1391" s="31"/>
      <c r="P1391" s="83">
        <f t="shared" si="95"/>
        <v>0</v>
      </c>
    </row>
    <row r="1392" spans="1:16" x14ac:dyDescent="0.25">
      <c r="A1392" s="328"/>
      <c r="B1392" s="330"/>
      <c r="C1392" s="156">
        <v>26</v>
      </c>
      <c r="D1392" s="101"/>
      <c r="E1392" s="31"/>
      <c r="F1392" s="31"/>
      <c r="G1392" s="31"/>
      <c r="H1392" s="31"/>
      <c r="I1392" s="31"/>
      <c r="J1392" s="31"/>
      <c r="K1392" s="31"/>
      <c r="L1392" s="31"/>
      <c r="M1392" s="31"/>
      <c r="N1392" s="31"/>
      <c r="O1392" s="31"/>
      <c r="P1392" s="83">
        <f t="shared" si="95"/>
        <v>0</v>
      </c>
    </row>
    <row r="1393" spans="1:16" x14ac:dyDescent="0.25">
      <c r="A1393" s="333"/>
      <c r="B1393" s="334"/>
      <c r="C1393" s="156">
        <v>27</v>
      </c>
      <c r="D1393" s="101"/>
      <c r="E1393" s="31"/>
      <c r="F1393" s="31"/>
      <c r="G1393" s="31"/>
      <c r="H1393" s="31"/>
      <c r="I1393" s="31"/>
      <c r="J1393" s="31"/>
      <c r="K1393" s="31"/>
      <c r="L1393" s="31"/>
      <c r="M1393" s="31"/>
      <c r="N1393" s="31"/>
      <c r="O1393" s="31"/>
      <c r="P1393" s="83">
        <f t="shared" si="95"/>
        <v>0</v>
      </c>
    </row>
    <row r="1394" spans="1:16" x14ac:dyDescent="0.25">
      <c r="A1394" s="327">
        <v>578</v>
      </c>
      <c r="B1394" s="329" t="s">
        <v>328</v>
      </c>
      <c r="C1394" s="156">
        <v>11</v>
      </c>
      <c r="D1394" s="101"/>
      <c r="E1394" s="31"/>
      <c r="F1394" s="31"/>
      <c r="G1394" s="31"/>
      <c r="H1394" s="31"/>
      <c r="I1394" s="31"/>
      <c r="J1394" s="31"/>
      <c r="K1394" s="31"/>
      <c r="L1394" s="31"/>
      <c r="M1394" s="31"/>
      <c r="N1394" s="31"/>
      <c r="O1394" s="31"/>
      <c r="P1394" s="83">
        <f t="shared" si="95"/>
        <v>0</v>
      </c>
    </row>
    <row r="1395" spans="1:16" x14ac:dyDescent="0.25">
      <c r="A1395" s="328"/>
      <c r="B1395" s="330"/>
      <c r="C1395" s="156">
        <v>12</v>
      </c>
      <c r="D1395" s="101"/>
      <c r="E1395" s="31"/>
      <c r="F1395" s="31"/>
      <c r="G1395" s="31"/>
      <c r="H1395" s="31"/>
      <c r="I1395" s="31"/>
      <c r="J1395" s="31"/>
      <c r="K1395" s="31"/>
      <c r="L1395" s="31"/>
      <c r="M1395" s="31"/>
      <c r="N1395" s="31"/>
      <c r="O1395" s="31"/>
      <c r="P1395" s="83">
        <f t="shared" si="95"/>
        <v>0</v>
      </c>
    </row>
    <row r="1396" spans="1:16" x14ac:dyDescent="0.25">
      <c r="A1396" s="328"/>
      <c r="B1396" s="330"/>
      <c r="C1396" s="156">
        <v>14</v>
      </c>
      <c r="D1396" s="101"/>
      <c r="E1396" s="31"/>
      <c r="F1396" s="31"/>
      <c r="G1396" s="31"/>
      <c r="H1396" s="31"/>
      <c r="I1396" s="31"/>
      <c r="J1396" s="31"/>
      <c r="K1396" s="31"/>
      <c r="L1396" s="31"/>
      <c r="M1396" s="31"/>
      <c r="N1396" s="31"/>
      <c r="O1396" s="31"/>
      <c r="P1396" s="83">
        <f t="shared" si="95"/>
        <v>0</v>
      </c>
    </row>
    <row r="1397" spans="1:16" x14ac:dyDescent="0.25">
      <c r="A1397" s="328"/>
      <c r="B1397" s="330"/>
      <c r="C1397" s="156">
        <v>15</v>
      </c>
      <c r="D1397" s="101"/>
      <c r="E1397" s="31"/>
      <c r="F1397" s="31"/>
      <c r="G1397" s="31"/>
      <c r="H1397" s="31"/>
      <c r="I1397" s="31"/>
      <c r="J1397" s="31"/>
      <c r="K1397" s="31"/>
      <c r="L1397" s="31"/>
      <c r="M1397" s="31"/>
      <c r="N1397" s="31"/>
      <c r="O1397" s="31"/>
      <c r="P1397" s="83">
        <f t="shared" si="95"/>
        <v>0</v>
      </c>
    </row>
    <row r="1398" spans="1:16" x14ac:dyDescent="0.25">
      <c r="A1398" s="328"/>
      <c r="B1398" s="330"/>
      <c r="C1398" s="156">
        <v>16</v>
      </c>
      <c r="D1398" s="101"/>
      <c r="E1398" s="31"/>
      <c r="F1398" s="31"/>
      <c r="G1398" s="31"/>
      <c r="H1398" s="31"/>
      <c r="I1398" s="31"/>
      <c r="J1398" s="31"/>
      <c r="K1398" s="31"/>
      <c r="L1398" s="31"/>
      <c r="M1398" s="31"/>
      <c r="N1398" s="31"/>
      <c r="O1398" s="31"/>
      <c r="P1398" s="83">
        <f t="shared" si="95"/>
        <v>0</v>
      </c>
    </row>
    <row r="1399" spans="1:16" x14ac:dyDescent="0.25">
      <c r="A1399" s="328"/>
      <c r="B1399" s="330"/>
      <c r="C1399" s="156">
        <v>17</v>
      </c>
      <c r="D1399" s="101"/>
      <c r="E1399" s="31"/>
      <c r="F1399" s="31"/>
      <c r="G1399" s="31"/>
      <c r="H1399" s="31"/>
      <c r="I1399" s="31"/>
      <c r="J1399" s="31"/>
      <c r="K1399" s="31"/>
      <c r="L1399" s="31"/>
      <c r="M1399" s="31"/>
      <c r="N1399" s="31"/>
      <c r="O1399" s="31"/>
      <c r="P1399" s="83">
        <f t="shared" si="95"/>
        <v>0</v>
      </c>
    </row>
    <row r="1400" spans="1:16" x14ac:dyDescent="0.25">
      <c r="A1400" s="328"/>
      <c r="B1400" s="330"/>
      <c r="C1400" s="156">
        <v>25</v>
      </c>
      <c r="D1400" s="101"/>
      <c r="E1400" s="31"/>
      <c r="F1400" s="31"/>
      <c r="G1400" s="31"/>
      <c r="H1400" s="31"/>
      <c r="I1400" s="31"/>
      <c r="J1400" s="31"/>
      <c r="K1400" s="31"/>
      <c r="L1400" s="31"/>
      <c r="M1400" s="31"/>
      <c r="N1400" s="31"/>
      <c r="O1400" s="31"/>
      <c r="P1400" s="83">
        <f t="shared" si="95"/>
        <v>0</v>
      </c>
    </row>
    <row r="1401" spans="1:16" x14ac:dyDescent="0.25">
      <c r="A1401" s="328"/>
      <c r="B1401" s="330"/>
      <c r="C1401" s="156">
        <v>26</v>
      </c>
      <c r="D1401" s="101"/>
      <c r="E1401" s="31"/>
      <c r="F1401" s="31"/>
      <c r="G1401" s="31"/>
      <c r="H1401" s="31"/>
      <c r="I1401" s="31"/>
      <c r="J1401" s="31"/>
      <c r="K1401" s="31"/>
      <c r="L1401" s="31"/>
      <c r="M1401" s="31"/>
      <c r="N1401" s="31"/>
      <c r="O1401" s="31"/>
      <c r="P1401" s="83">
        <f t="shared" si="95"/>
        <v>0</v>
      </c>
    </row>
    <row r="1402" spans="1:16" x14ac:dyDescent="0.25">
      <c r="A1402" s="333"/>
      <c r="B1402" s="334"/>
      <c r="C1402" s="156">
        <v>27</v>
      </c>
      <c r="D1402" s="101"/>
      <c r="E1402" s="31"/>
      <c r="F1402" s="31"/>
      <c r="G1402" s="31"/>
      <c r="H1402" s="31"/>
      <c r="I1402" s="31"/>
      <c r="J1402" s="31"/>
      <c r="K1402" s="31"/>
      <c r="L1402" s="31"/>
      <c r="M1402" s="31"/>
      <c r="N1402" s="31"/>
      <c r="O1402" s="31"/>
      <c r="P1402" s="83">
        <f t="shared" si="95"/>
        <v>0</v>
      </c>
    </row>
    <row r="1403" spans="1:16" x14ac:dyDescent="0.25">
      <c r="A1403" s="327">
        <v>579</v>
      </c>
      <c r="B1403" s="329" t="s">
        <v>329</v>
      </c>
      <c r="C1403" s="156">
        <v>11</v>
      </c>
      <c r="D1403" s="101"/>
      <c r="E1403" s="31"/>
      <c r="F1403" s="31"/>
      <c r="G1403" s="31"/>
      <c r="H1403" s="31"/>
      <c r="I1403" s="31"/>
      <c r="J1403" s="31"/>
      <c r="K1403" s="31"/>
      <c r="L1403" s="31"/>
      <c r="M1403" s="31"/>
      <c r="N1403" s="31"/>
      <c r="O1403" s="31"/>
      <c r="P1403" s="83">
        <f t="shared" si="95"/>
        <v>0</v>
      </c>
    </row>
    <row r="1404" spans="1:16" x14ac:dyDescent="0.25">
      <c r="A1404" s="328"/>
      <c r="B1404" s="330"/>
      <c r="C1404" s="156">
        <v>12</v>
      </c>
      <c r="D1404" s="101"/>
      <c r="E1404" s="31"/>
      <c r="F1404" s="31"/>
      <c r="G1404" s="31"/>
      <c r="H1404" s="31"/>
      <c r="I1404" s="31"/>
      <c r="J1404" s="31"/>
      <c r="K1404" s="31"/>
      <c r="L1404" s="31"/>
      <c r="M1404" s="31"/>
      <c r="N1404" s="31"/>
      <c r="O1404" s="31"/>
      <c r="P1404" s="83">
        <f t="shared" ref="P1404:P1411" si="96">SUM(D1404:O1404)</f>
        <v>0</v>
      </c>
    </row>
    <row r="1405" spans="1:16" x14ac:dyDescent="0.25">
      <c r="A1405" s="328"/>
      <c r="B1405" s="330"/>
      <c r="C1405" s="156">
        <v>14</v>
      </c>
      <c r="D1405" s="101"/>
      <c r="E1405" s="31"/>
      <c r="F1405" s="31"/>
      <c r="G1405" s="31"/>
      <c r="H1405" s="31"/>
      <c r="I1405" s="31"/>
      <c r="J1405" s="31"/>
      <c r="K1405" s="31"/>
      <c r="L1405" s="31"/>
      <c r="M1405" s="31"/>
      <c r="N1405" s="31"/>
      <c r="O1405" s="31"/>
      <c r="P1405" s="83">
        <f t="shared" si="96"/>
        <v>0</v>
      </c>
    </row>
    <row r="1406" spans="1:16" x14ac:dyDescent="0.25">
      <c r="A1406" s="328"/>
      <c r="B1406" s="330"/>
      <c r="C1406" s="156">
        <v>15</v>
      </c>
      <c r="D1406" s="101"/>
      <c r="E1406" s="31"/>
      <c r="F1406" s="31"/>
      <c r="G1406" s="31"/>
      <c r="H1406" s="31"/>
      <c r="I1406" s="31"/>
      <c r="J1406" s="31"/>
      <c r="K1406" s="31"/>
      <c r="L1406" s="31"/>
      <c r="M1406" s="31"/>
      <c r="N1406" s="31"/>
      <c r="O1406" s="31"/>
      <c r="P1406" s="83">
        <f t="shared" si="96"/>
        <v>0</v>
      </c>
    </row>
    <row r="1407" spans="1:16" x14ac:dyDescent="0.25">
      <c r="A1407" s="328"/>
      <c r="B1407" s="330"/>
      <c r="C1407" s="156">
        <v>16</v>
      </c>
      <c r="D1407" s="101"/>
      <c r="E1407" s="31"/>
      <c r="F1407" s="31"/>
      <c r="G1407" s="31"/>
      <c r="H1407" s="31"/>
      <c r="I1407" s="31"/>
      <c r="J1407" s="31"/>
      <c r="K1407" s="31"/>
      <c r="L1407" s="31"/>
      <c r="M1407" s="31"/>
      <c r="N1407" s="31"/>
      <c r="O1407" s="31"/>
      <c r="P1407" s="83">
        <f t="shared" si="96"/>
        <v>0</v>
      </c>
    </row>
    <row r="1408" spans="1:16" x14ac:dyDescent="0.25">
      <c r="A1408" s="328"/>
      <c r="B1408" s="330"/>
      <c r="C1408" s="156">
        <v>17</v>
      </c>
      <c r="D1408" s="101"/>
      <c r="E1408" s="31"/>
      <c r="F1408" s="31"/>
      <c r="G1408" s="31"/>
      <c r="H1408" s="31"/>
      <c r="I1408" s="31"/>
      <c r="J1408" s="31"/>
      <c r="K1408" s="31"/>
      <c r="L1408" s="31"/>
      <c r="M1408" s="31"/>
      <c r="N1408" s="31"/>
      <c r="O1408" s="31"/>
      <c r="P1408" s="83">
        <f t="shared" si="96"/>
        <v>0</v>
      </c>
    </row>
    <row r="1409" spans="1:16" x14ac:dyDescent="0.25">
      <c r="A1409" s="328"/>
      <c r="B1409" s="330"/>
      <c r="C1409" s="156">
        <v>25</v>
      </c>
      <c r="D1409" s="101"/>
      <c r="E1409" s="31"/>
      <c r="F1409" s="31"/>
      <c r="G1409" s="31"/>
      <c r="H1409" s="31"/>
      <c r="I1409" s="31"/>
      <c r="J1409" s="31"/>
      <c r="K1409" s="31"/>
      <c r="L1409" s="31"/>
      <c r="M1409" s="31"/>
      <c r="N1409" s="31"/>
      <c r="O1409" s="31"/>
      <c r="P1409" s="83">
        <f t="shared" si="96"/>
        <v>0</v>
      </c>
    </row>
    <row r="1410" spans="1:16" x14ac:dyDescent="0.25">
      <c r="A1410" s="328"/>
      <c r="B1410" s="330"/>
      <c r="C1410" s="156">
        <v>26</v>
      </c>
      <c r="D1410" s="101"/>
      <c r="E1410" s="31"/>
      <c r="F1410" s="31"/>
      <c r="G1410" s="31"/>
      <c r="H1410" s="31"/>
      <c r="I1410" s="31"/>
      <c r="J1410" s="31"/>
      <c r="K1410" s="31"/>
      <c r="L1410" s="31"/>
      <c r="M1410" s="31"/>
      <c r="N1410" s="31"/>
      <c r="O1410" s="31"/>
      <c r="P1410" s="83">
        <f t="shared" si="96"/>
        <v>0</v>
      </c>
    </row>
    <row r="1411" spans="1:16" x14ac:dyDescent="0.25">
      <c r="A1411" s="333"/>
      <c r="B1411" s="334"/>
      <c r="C1411" s="156">
        <v>27</v>
      </c>
      <c r="D1411" s="101"/>
      <c r="E1411" s="31"/>
      <c r="F1411" s="31"/>
      <c r="G1411" s="31"/>
      <c r="H1411" s="31"/>
      <c r="I1411" s="31"/>
      <c r="J1411" s="31"/>
      <c r="K1411" s="31"/>
      <c r="L1411" s="31"/>
      <c r="M1411" s="31"/>
      <c r="N1411" s="31"/>
      <c r="O1411" s="31"/>
      <c r="P1411" s="83">
        <f t="shared" si="96"/>
        <v>0</v>
      </c>
    </row>
    <row r="1412" spans="1:16" x14ac:dyDescent="0.25">
      <c r="A1412" s="112">
        <v>5800</v>
      </c>
      <c r="B1412" s="321" t="s">
        <v>330</v>
      </c>
      <c r="C1412" s="322"/>
      <c r="D1412" s="110">
        <f>SUM(D1413:D1448)</f>
        <v>0</v>
      </c>
      <c r="E1412" s="110">
        <f t="shared" ref="E1412:P1412" si="97">SUM(E1413:E1448)</f>
        <v>0</v>
      </c>
      <c r="F1412" s="110">
        <f t="shared" si="97"/>
        <v>0</v>
      </c>
      <c r="G1412" s="110">
        <f t="shared" si="97"/>
        <v>0</v>
      </c>
      <c r="H1412" s="110">
        <f t="shared" si="97"/>
        <v>0</v>
      </c>
      <c r="I1412" s="110">
        <f t="shared" si="97"/>
        <v>0</v>
      </c>
      <c r="J1412" s="110">
        <f t="shared" si="97"/>
        <v>0</v>
      </c>
      <c r="K1412" s="110">
        <f t="shared" si="97"/>
        <v>0</v>
      </c>
      <c r="L1412" s="110">
        <f t="shared" si="97"/>
        <v>0</v>
      </c>
      <c r="M1412" s="110">
        <f t="shared" si="97"/>
        <v>0</v>
      </c>
      <c r="N1412" s="110">
        <f t="shared" si="97"/>
        <v>0</v>
      </c>
      <c r="O1412" s="110">
        <f t="shared" si="97"/>
        <v>0</v>
      </c>
      <c r="P1412" s="110">
        <f t="shared" si="97"/>
        <v>0</v>
      </c>
    </row>
    <row r="1413" spans="1:16" x14ac:dyDescent="0.25">
      <c r="A1413" s="327">
        <v>581</v>
      </c>
      <c r="B1413" s="329" t="s">
        <v>331</v>
      </c>
      <c r="C1413" s="156">
        <v>11</v>
      </c>
      <c r="D1413" s="101"/>
      <c r="E1413" s="31"/>
      <c r="F1413" s="31"/>
      <c r="G1413" s="31"/>
      <c r="H1413" s="31"/>
      <c r="I1413" s="31"/>
      <c r="J1413" s="31"/>
      <c r="K1413" s="31"/>
      <c r="L1413" s="31"/>
      <c r="M1413" s="31"/>
      <c r="N1413" s="31"/>
      <c r="O1413" s="31"/>
      <c r="P1413" s="83">
        <f>SUM(D1413:O1413)</f>
        <v>0</v>
      </c>
    </row>
    <row r="1414" spans="1:16" x14ac:dyDescent="0.25">
      <c r="A1414" s="328"/>
      <c r="B1414" s="330"/>
      <c r="C1414" s="156">
        <v>12</v>
      </c>
      <c r="D1414" s="101"/>
      <c r="E1414" s="31"/>
      <c r="F1414" s="31"/>
      <c r="G1414" s="31"/>
      <c r="H1414" s="31"/>
      <c r="I1414" s="31"/>
      <c r="J1414" s="31"/>
      <c r="K1414" s="31"/>
      <c r="L1414" s="31"/>
      <c r="M1414" s="31"/>
      <c r="N1414" s="31"/>
      <c r="O1414" s="31"/>
      <c r="P1414" s="83">
        <f t="shared" ref="P1414:P1448" si="98">SUM(D1414:O1414)</f>
        <v>0</v>
      </c>
    </row>
    <row r="1415" spans="1:16" x14ac:dyDescent="0.25">
      <c r="A1415" s="328"/>
      <c r="B1415" s="330"/>
      <c r="C1415" s="156">
        <v>14</v>
      </c>
      <c r="D1415" s="101"/>
      <c r="E1415" s="31"/>
      <c r="F1415" s="31"/>
      <c r="G1415" s="31"/>
      <c r="H1415" s="31"/>
      <c r="I1415" s="31"/>
      <c r="J1415" s="31"/>
      <c r="K1415" s="31"/>
      <c r="L1415" s="31"/>
      <c r="M1415" s="31"/>
      <c r="N1415" s="31"/>
      <c r="O1415" s="31"/>
      <c r="P1415" s="83">
        <f t="shared" si="98"/>
        <v>0</v>
      </c>
    </row>
    <row r="1416" spans="1:16" x14ac:dyDescent="0.25">
      <c r="A1416" s="328"/>
      <c r="B1416" s="330"/>
      <c r="C1416" s="156">
        <v>15</v>
      </c>
      <c r="D1416" s="101"/>
      <c r="E1416" s="31"/>
      <c r="F1416" s="31"/>
      <c r="G1416" s="31"/>
      <c r="H1416" s="31"/>
      <c r="I1416" s="31"/>
      <c r="J1416" s="31"/>
      <c r="K1416" s="31"/>
      <c r="L1416" s="31"/>
      <c r="M1416" s="31"/>
      <c r="N1416" s="31"/>
      <c r="O1416" s="31"/>
      <c r="P1416" s="83">
        <f t="shared" si="98"/>
        <v>0</v>
      </c>
    </row>
    <row r="1417" spans="1:16" x14ac:dyDescent="0.25">
      <c r="A1417" s="328"/>
      <c r="B1417" s="330"/>
      <c r="C1417" s="156">
        <v>16</v>
      </c>
      <c r="D1417" s="101"/>
      <c r="E1417" s="31"/>
      <c r="F1417" s="31"/>
      <c r="G1417" s="31"/>
      <c r="H1417" s="31"/>
      <c r="I1417" s="31"/>
      <c r="J1417" s="31"/>
      <c r="K1417" s="31"/>
      <c r="L1417" s="31"/>
      <c r="M1417" s="31"/>
      <c r="N1417" s="31"/>
      <c r="O1417" s="31"/>
      <c r="P1417" s="83">
        <f t="shared" si="98"/>
        <v>0</v>
      </c>
    </row>
    <row r="1418" spans="1:16" x14ac:dyDescent="0.25">
      <c r="A1418" s="328"/>
      <c r="B1418" s="330"/>
      <c r="C1418" s="156">
        <v>17</v>
      </c>
      <c r="D1418" s="101"/>
      <c r="E1418" s="31"/>
      <c r="F1418" s="31"/>
      <c r="G1418" s="31"/>
      <c r="H1418" s="31"/>
      <c r="I1418" s="31"/>
      <c r="J1418" s="31"/>
      <c r="K1418" s="31"/>
      <c r="L1418" s="31"/>
      <c r="M1418" s="31"/>
      <c r="N1418" s="31"/>
      <c r="O1418" s="31"/>
      <c r="P1418" s="83">
        <f t="shared" si="98"/>
        <v>0</v>
      </c>
    </row>
    <row r="1419" spans="1:16" x14ac:dyDescent="0.25">
      <c r="A1419" s="328"/>
      <c r="B1419" s="330"/>
      <c r="C1419" s="156">
        <v>25</v>
      </c>
      <c r="D1419" s="101"/>
      <c r="E1419" s="31"/>
      <c r="F1419" s="31"/>
      <c r="G1419" s="31"/>
      <c r="H1419" s="31"/>
      <c r="I1419" s="31"/>
      <c r="J1419" s="31"/>
      <c r="K1419" s="31"/>
      <c r="L1419" s="31"/>
      <c r="M1419" s="31"/>
      <c r="N1419" s="31"/>
      <c r="O1419" s="31"/>
      <c r="P1419" s="83">
        <f t="shared" si="98"/>
        <v>0</v>
      </c>
    </row>
    <row r="1420" spans="1:16" x14ac:dyDescent="0.25">
      <c r="A1420" s="328"/>
      <c r="B1420" s="330"/>
      <c r="C1420" s="156">
        <v>26</v>
      </c>
      <c r="D1420" s="101"/>
      <c r="E1420" s="31"/>
      <c r="F1420" s="31"/>
      <c r="G1420" s="31"/>
      <c r="H1420" s="31"/>
      <c r="I1420" s="31"/>
      <c r="J1420" s="31"/>
      <c r="K1420" s="31"/>
      <c r="L1420" s="31"/>
      <c r="M1420" s="31"/>
      <c r="N1420" s="31"/>
      <c r="O1420" s="31"/>
      <c r="P1420" s="83">
        <f t="shared" si="98"/>
        <v>0</v>
      </c>
    </row>
    <row r="1421" spans="1:16" x14ac:dyDescent="0.25">
      <c r="A1421" s="333"/>
      <c r="B1421" s="334"/>
      <c r="C1421" s="156">
        <v>27</v>
      </c>
      <c r="D1421" s="101"/>
      <c r="E1421" s="31"/>
      <c r="F1421" s="31"/>
      <c r="G1421" s="31"/>
      <c r="H1421" s="31"/>
      <c r="I1421" s="31"/>
      <c r="J1421" s="31"/>
      <c r="K1421" s="31"/>
      <c r="L1421" s="31"/>
      <c r="M1421" s="31"/>
      <c r="N1421" s="31"/>
      <c r="O1421" s="31"/>
      <c r="P1421" s="83">
        <f t="shared" si="98"/>
        <v>0</v>
      </c>
    </row>
    <row r="1422" spans="1:16" x14ac:dyDescent="0.25">
      <c r="A1422" s="327">
        <v>582</v>
      </c>
      <c r="B1422" s="329" t="s">
        <v>332</v>
      </c>
      <c r="C1422" s="156">
        <v>11</v>
      </c>
      <c r="D1422" s="101"/>
      <c r="E1422" s="31"/>
      <c r="F1422" s="31"/>
      <c r="G1422" s="31"/>
      <c r="H1422" s="31"/>
      <c r="I1422" s="31"/>
      <c r="J1422" s="31"/>
      <c r="K1422" s="31"/>
      <c r="L1422" s="31"/>
      <c r="M1422" s="31"/>
      <c r="N1422" s="31"/>
      <c r="O1422" s="31"/>
      <c r="P1422" s="83">
        <f t="shared" si="98"/>
        <v>0</v>
      </c>
    </row>
    <row r="1423" spans="1:16" x14ac:dyDescent="0.25">
      <c r="A1423" s="328"/>
      <c r="B1423" s="330"/>
      <c r="C1423" s="156">
        <v>12</v>
      </c>
      <c r="D1423" s="101"/>
      <c r="E1423" s="31"/>
      <c r="F1423" s="31"/>
      <c r="G1423" s="31"/>
      <c r="H1423" s="31"/>
      <c r="I1423" s="31"/>
      <c r="J1423" s="31"/>
      <c r="K1423" s="31"/>
      <c r="L1423" s="31"/>
      <c r="M1423" s="31"/>
      <c r="N1423" s="31"/>
      <c r="O1423" s="31"/>
      <c r="P1423" s="83">
        <f t="shared" si="98"/>
        <v>0</v>
      </c>
    </row>
    <row r="1424" spans="1:16" x14ac:dyDescent="0.25">
      <c r="A1424" s="328"/>
      <c r="B1424" s="330"/>
      <c r="C1424" s="156">
        <v>14</v>
      </c>
      <c r="D1424" s="101"/>
      <c r="E1424" s="31"/>
      <c r="F1424" s="31"/>
      <c r="G1424" s="31"/>
      <c r="H1424" s="31"/>
      <c r="I1424" s="31"/>
      <c r="J1424" s="31"/>
      <c r="K1424" s="31"/>
      <c r="L1424" s="31"/>
      <c r="M1424" s="31"/>
      <c r="N1424" s="31"/>
      <c r="O1424" s="31"/>
      <c r="P1424" s="83">
        <f t="shared" si="98"/>
        <v>0</v>
      </c>
    </row>
    <row r="1425" spans="1:16" x14ac:dyDescent="0.25">
      <c r="A1425" s="328"/>
      <c r="B1425" s="330"/>
      <c r="C1425" s="156">
        <v>15</v>
      </c>
      <c r="D1425" s="101"/>
      <c r="E1425" s="31"/>
      <c r="F1425" s="31"/>
      <c r="G1425" s="31"/>
      <c r="H1425" s="31"/>
      <c r="I1425" s="31"/>
      <c r="J1425" s="31"/>
      <c r="K1425" s="31"/>
      <c r="L1425" s="31"/>
      <c r="M1425" s="31"/>
      <c r="N1425" s="31"/>
      <c r="O1425" s="31"/>
      <c r="P1425" s="83">
        <f t="shared" si="98"/>
        <v>0</v>
      </c>
    </row>
    <row r="1426" spans="1:16" x14ac:dyDescent="0.25">
      <c r="A1426" s="328"/>
      <c r="B1426" s="330"/>
      <c r="C1426" s="156">
        <v>16</v>
      </c>
      <c r="D1426" s="101"/>
      <c r="E1426" s="31"/>
      <c r="F1426" s="31"/>
      <c r="G1426" s="31"/>
      <c r="H1426" s="31"/>
      <c r="I1426" s="31"/>
      <c r="J1426" s="31"/>
      <c r="K1426" s="31"/>
      <c r="L1426" s="31"/>
      <c r="M1426" s="31"/>
      <c r="N1426" s="31"/>
      <c r="O1426" s="31"/>
      <c r="P1426" s="83">
        <f t="shared" si="98"/>
        <v>0</v>
      </c>
    </row>
    <row r="1427" spans="1:16" x14ac:dyDescent="0.25">
      <c r="A1427" s="328"/>
      <c r="B1427" s="330"/>
      <c r="C1427" s="156">
        <v>17</v>
      </c>
      <c r="D1427" s="101"/>
      <c r="E1427" s="31"/>
      <c r="F1427" s="31"/>
      <c r="G1427" s="31"/>
      <c r="H1427" s="31"/>
      <c r="I1427" s="31"/>
      <c r="J1427" s="31"/>
      <c r="K1427" s="31"/>
      <c r="L1427" s="31"/>
      <c r="M1427" s="31"/>
      <c r="N1427" s="31"/>
      <c r="O1427" s="31"/>
      <c r="P1427" s="83">
        <f t="shared" si="98"/>
        <v>0</v>
      </c>
    </row>
    <row r="1428" spans="1:16" x14ac:dyDescent="0.25">
      <c r="A1428" s="328"/>
      <c r="B1428" s="330"/>
      <c r="C1428" s="156">
        <v>25</v>
      </c>
      <c r="D1428" s="101"/>
      <c r="E1428" s="31"/>
      <c r="F1428" s="31"/>
      <c r="G1428" s="31"/>
      <c r="H1428" s="31"/>
      <c r="I1428" s="31"/>
      <c r="J1428" s="31"/>
      <c r="K1428" s="31"/>
      <c r="L1428" s="31"/>
      <c r="M1428" s="31"/>
      <c r="N1428" s="31"/>
      <c r="O1428" s="31"/>
      <c r="P1428" s="83">
        <f t="shared" si="98"/>
        <v>0</v>
      </c>
    </row>
    <row r="1429" spans="1:16" x14ac:dyDescent="0.25">
      <c r="A1429" s="328"/>
      <c r="B1429" s="330"/>
      <c r="C1429" s="156">
        <v>26</v>
      </c>
      <c r="D1429" s="101"/>
      <c r="E1429" s="31"/>
      <c r="F1429" s="31"/>
      <c r="G1429" s="31"/>
      <c r="H1429" s="31"/>
      <c r="I1429" s="31"/>
      <c r="J1429" s="31"/>
      <c r="K1429" s="31"/>
      <c r="L1429" s="31"/>
      <c r="M1429" s="31"/>
      <c r="N1429" s="31"/>
      <c r="O1429" s="31"/>
      <c r="P1429" s="83">
        <f t="shared" si="98"/>
        <v>0</v>
      </c>
    </row>
    <row r="1430" spans="1:16" x14ac:dyDescent="0.25">
      <c r="A1430" s="333"/>
      <c r="B1430" s="334"/>
      <c r="C1430" s="156">
        <v>27</v>
      </c>
      <c r="D1430" s="101"/>
      <c r="E1430" s="31"/>
      <c r="F1430" s="31"/>
      <c r="G1430" s="31"/>
      <c r="H1430" s="31"/>
      <c r="I1430" s="31"/>
      <c r="J1430" s="31"/>
      <c r="K1430" s="31"/>
      <c r="L1430" s="31"/>
      <c r="M1430" s="31"/>
      <c r="N1430" s="31"/>
      <c r="O1430" s="31"/>
      <c r="P1430" s="83">
        <f t="shared" si="98"/>
        <v>0</v>
      </c>
    </row>
    <row r="1431" spans="1:16" x14ac:dyDescent="0.25">
      <c r="A1431" s="327">
        <v>583</v>
      </c>
      <c r="B1431" s="329" t="s">
        <v>333</v>
      </c>
      <c r="C1431" s="156">
        <v>11</v>
      </c>
      <c r="D1431" s="101"/>
      <c r="E1431" s="31"/>
      <c r="F1431" s="31"/>
      <c r="G1431" s="31"/>
      <c r="H1431" s="31"/>
      <c r="I1431" s="31"/>
      <c r="J1431" s="31"/>
      <c r="K1431" s="31"/>
      <c r="L1431" s="31"/>
      <c r="M1431" s="31"/>
      <c r="N1431" s="31"/>
      <c r="O1431" s="31"/>
      <c r="P1431" s="83">
        <f t="shared" si="98"/>
        <v>0</v>
      </c>
    </row>
    <row r="1432" spans="1:16" x14ac:dyDescent="0.25">
      <c r="A1432" s="328"/>
      <c r="B1432" s="330"/>
      <c r="C1432" s="156">
        <v>12</v>
      </c>
      <c r="D1432" s="101"/>
      <c r="E1432" s="31"/>
      <c r="F1432" s="31"/>
      <c r="G1432" s="31"/>
      <c r="H1432" s="31"/>
      <c r="I1432" s="31"/>
      <c r="J1432" s="31"/>
      <c r="K1432" s="31"/>
      <c r="L1432" s="31"/>
      <c r="M1432" s="31"/>
      <c r="N1432" s="31"/>
      <c r="O1432" s="31"/>
      <c r="P1432" s="83">
        <f t="shared" si="98"/>
        <v>0</v>
      </c>
    </row>
    <row r="1433" spans="1:16" x14ac:dyDescent="0.25">
      <c r="A1433" s="328"/>
      <c r="B1433" s="330"/>
      <c r="C1433" s="156">
        <v>14</v>
      </c>
      <c r="D1433" s="101"/>
      <c r="E1433" s="31"/>
      <c r="F1433" s="31"/>
      <c r="G1433" s="31"/>
      <c r="H1433" s="31"/>
      <c r="I1433" s="31"/>
      <c r="J1433" s="31"/>
      <c r="K1433" s="31"/>
      <c r="L1433" s="31"/>
      <c r="M1433" s="31"/>
      <c r="N1433" s="31"/>
      <c r="O1433" s="31"/>
      <c r="P1433" s="83">
        <f t="shared" si="98"/>
        <v>0</v>
      </c>
    </row>
    <row r="1434" spans="1:16" x14ac:dyDescent="0.25">
      <c r="A1434" s="328"/>
      <c r="B1434" s="330"/>
      <c r="C1434" s="156">
        <v>15</v>
      </c>
      <c r="D1434" s="101"/>
      <c r="E1434" s="31"/>
      <c r="F1434" s="31"/>
      <c r="G1434" s="31"/>
      <c r="H1434" s="31"/>
      <c r="I1434" s="31"/>
      <c r="J1434" s="31"/>
      <c r="K1434" s="31"/>
      <c r="L1434" s="31"/>
      <c r="M1434" s="31"/>
      <c r="N1434" s="31"/>
      <c r="O1434" s="31"/>
      <c r="P1434" s="83">
        <f t="shared" si="98"/>
        <v>0</v>
      </c>
    </row>
    <row r="1435" spans="1:16" x14ac:dyDescent="0.25">
      <c r="A1435" s="328"/>
      <c r="B1435" s="330"/>
      <c r="C1435" s="156">
        <v>16</v>
      </c>
      <c r="D1435" s="101"/>
      <c r="E1435" s="31"/>
      <c r="F1435" s="31"/>
      <c r="G1435" s="31"/>
      <c r="H1435" s="31"/>
      <c r="I1435" s="31"/>
      <c r="J1435" s="31"/>
      <c r="K1435" s="31"/>
      <c r="L1435" s="31"/>
      <c r="M1435" s="31"/>
      <c r="N1435" s="31"/>
      <c r="O1435" s="31"/>
      <c r="P1435" s="83">
        <f t="shared" si="98"/>
        <v>0</v>
      </c>
    </row>
    <row r="1436" spans="1:16" x14ac:dyDescent="0.25">
      <c r="A1436" s="328"/>
      <c r="B1436" s="330"/>
      <c r="C1436" s="156">
        <v>17</v>
      </c>
      <c r="D1436" s="101"/>
      <c r="E1436" s="31"/>
      <c r="F1436" s="31"/>
      <c r="G1436" s="31"/>
      <c r="H1436" s="31"/>
      <c r="I1436" s="31"/>
      <c r="J1436" s="31"/>
      <c r="K1436" s="31"/>
      <c r="L1436" s="31"/>
      <c r="M1436" s="31"/>
      <c r="N1436" s="31"/>
      <c r="O1436" s="31"/>
      <c r="P1436" s="83">
        <f t="shared" si="98"/>
        <v>0</v>
      </c>
    </row>
    <row r="1437" spans="1:16" x14ac:dyDescent="0.25">
      <c r="A1437" s="328"/>
      <c r="B1437" s="330"/>
      <c r="C1437" s="156">
        <v>25</v>
      </c>
      <c r="D1437" s="101"/>
      <c r="E1437" s="31"/>
      <c r="F1437" s="31"/>
      <c r="G1437" s="31"/>
      <c r="H1437" s="31"/>
      <c r="I1437" s="31"/>
      <c r="J1437" s="31"/>
      <c r="K1437" s="31"/>
      <c r="L1437" s="31"/>
      <c r="M1437" s="31"/>
      <c r="N1437" s="31"/>
      <c r="O1437" s="31"/>
      <c r="P1437" s="83">
        <f t="shared" si="98"/>
        <v>0</v>
      </c>
    </row>
    <row r="1438" spans="1:16" x14ac:dyDescent="0.25">
      <c r="A1438" s="328"/>
      <c r="B1438" s="330"/>
      <c r="C1438" s="156">
        <v>26</v>
      </c>
      <c r="D1438" s="101"/>
      <c r="E1438" s="31"/>
      <c r="F1438" s="31"/>
      <c r="G1438" s="31"/>
      <c r="H1438" s="31"/>
      <c r="I1438" s="31"/>
      <c r="J1438" s="31"/>
      <c r="K1438" s="31"/>
      <c r="L1438" s="31"/>
      <c r="M1438" s="31"/>
      <c r="N1438" s="31"/>
      <c r="O1438" s="31"/>
      <c r="P1438" s="83">
        <f t="shared" si="98"/>
        <v>0</v>
      </c>
    </row>
    <row r="1439" spans="1:16" x14ac:dyDescent="0.25">
      <c r="A1439" s="333"/>
      <c r="B1439" s="334"/>
      <c r="C1439" s="156">
        <v>27</v>
      </c>
      <c r="D1439" s="101"/>
      <c r="E1439" s="31"/>
      <c r="F1439" s="31"/>
      <c r="G1439" s="31"/>
      <c r="H1439" s="31"/>
      <c r="I1439" s="31"/>
      <c r="J1439" s="31"/>
      <c r="K1439" s="31"/>
      <c r="L1439" s="31"/>
      <c r="M1439" s="31"/>
      <c r="N1439" s="31"/>
      <c r="O1439" s="31"/>
      <c r="P1439" s="83">
        <f t="shared" si="98"/>
        <v>0</v>
      </c>
    </row>
    <row r="1440" spans="1:16" x14ac:dyDescent="0.25">
      <c r="A1440" s="327">
        <v>589</v>
      </c>
      <c r="B1440" s="329" t="s">
        <v>334</v>
      </c>
      <c r="C1440" s="156">
        <v>11</v>
      </c>
      <c r="D1440" s="101"/>
      <c r="E1440" s="31"/>
      <c r="F1440" s="31"/>
      <c r="G1440" s="31"/>
      <c r="H1440" s="31"/>
      <c r="I1440" s="31"/>
      <c r="J1440" s="31"/>
      <c r="K1440" s="31"/>
      <c r="L1440" s="31"/>
      <c r="M1440" s="31"/>
      <c r="N1440" s="31"/>
      <c r="O1440" s="31"/>
      <c r="P1440" s="83">
        <f t="shared" si="98"/>
        <v>0</v>
      </c>
    </row>
    <row r="1441" spans="1:16" x14ac:dyDescent="0.25">
      <c r="A1441" s="328"/>
      <c r="B1441" s="330"/>
      <c r="C1441" s="156">
        <v>12</v>
      </c>
      <c r="D1441" s="101"/>
      <c r="E1441" s="31"/>
      <c r="F1441" s="31"/>
      <c r="G1441" s="31"/>
      <c r="H1441" s="31"/>
      <c r="I1441" s="31"/>
      <c r="J1441" s="31"/>
      <c r="K1441" s="31"/>
      <c r="L1441" s="31"/>
      <c r="M1441" s="31"/>
      <c r="N1441" s="31"/>
      <c r="O1441" s="31"/>
      <c r="P1441" s="83">
        <f t="shared" si="98"/>
        <v>0</v>
      </c>
    </row>
    <row r="1442" spans="1:16" x14ac:dyDescent="0.25">
      <c r="A1442" s="328"/>
      <c r="B1442" s="330"/>
      <c r="C1442" s="156">
        <v>14</v>
      </c>
      <c r="D1442" s="101"/>
      <c r="E1442" s="31"/>
      <c r="F1442" s="31"/>
      <c r="G1442" s="31"/>
      <c r="H1442" s="31"/>
      <c r="I1442" s="31"/>
      <c r="J1442" s="31"/>
      <c r="K1442" s="31"/>
      <c r="L1442" s="31"/>
      <c r="M1442" s="31"/>
      <c r="N1442" s="31"/>
      <c r="O1442" s="31"/>
      <c r="P1442" s="83">
        <f t="shared" si="98"/>
        <v>0</v>
      </c>
    </row>
    <row r="1443" spans="1:16" x14ac:dyDescent="0.25">
      <c r="A1443" s="328"/>
      <c r="B1443" s="330"/>
      <c r="C1443" s="156">
        <v>15</v>
      </c>
      <c r="D1443" s="101"/>
      <c r="E1443" s="31"/>
      <c r="F1443" s="31"/>
      <c r="G1443" s="31"/>
      <c r="H1443" s="31"/>
      <c r="I1443" s="31"/>
      <c r="J1443" s="31"/>
      <c r="K1443" s="31"/>
      <c r="L1443" s="31"/>
      <c r="M1443" s="31"/>
      <c r="N1443" s="31"/>
      <c r="O1443" s="31"/>
      <c r="P1443" s="83">
        <f t="shared" si="98"/>
        <v>0</v>
      </c>
    </row>
    <row r="1444" spans="1:16" x14ac:dyDescent="0.25">
      <c r="A1444" s="328"/>
      <c r="B1444" s="330"/>
      <c r="C1444" s="156">
        <v>16</v>
      </c>
      <c r="D1444" s="101"/>
      <c r="E1444" s="31"/>
      <c r="F1444" s="31"/>
      <c r="G1444" s="31"/>
      <c r="H1444" s="31"/>
      <c r="I1444" s="31"/>
      <c r="J1444" s="31"/>
      <c r="K1444" s="31"/>
      <c r="L1444" s="31"/>
      <c r="M1444" s="31"/>
      <c r="N1444" s="31"/>
      <c r="O1444" s="31"/>
      <c r="P1444" s="83">
        <f t="shared" si="98"/>
        <v>0</v>
      </c>
    </row>
    <row r="1445" spans="1:16" x14ac:dyDescent="0.25">
      <c r="A1445" s="328"/>
      <c r="B1445" s="330"/>
      <c r="C1445" s="156">
        <v>17</v>
      </c>
      <c r="D1445" s="101"/>
      <c r="E1445" s="31"/>
      <c r="F1445" s="31"/>
      <c r="G1445" s="31"/>
      <c r="H1445" s="31"/>
      <c r="I1445" s="31"/>
      <c r="J1445" s="31"/>
      <c r="K1445" s="31"/>
      <c r="L1445" s="31"/>
      <c r="M1445" s="31"/>
      <c r="N1445" s="31"/>
      <c r="O1445" s="31"/>
      <c r="P1445" s="83">
        <f t="shared" si="98"/>
        <v>0</v>
      </c>
    </row>
    <row r="1446" spans="1:16" x14ac:dyDescent="0.25">
      <c r="A1446" s="328"/>
      <c r="B1446" s="330"/>
      <c r="C1446" s="156">
        <v>25</v>
      </c>
      <c r="D1446" s="101"/>
      <c r="E1446" s="31"/>
      <c r="F1446" s="31"/>
      <c r="G1446" s="31"/>
      <c r="H1446" s="31"/>
      <c r="I1446" s="31"/>
      <c r="J1446" s="31"/>
      <c r="K1446" s="31"/>
      <c r="L1446" s="31"/>
      <c r="M1446" s="31"/>
      <c r="N1446" s="31"/>
      <c r="O1446" s="31"/>
      <c r="P1446" s="83">
        <f t="shared" si="98"/>
        <v>0</v>
      </c>
    </row>
    <row r="1447" spans="1:16" x14ac:dyDescent="0.25">
      <c r="A1447" s="328"/>
      <c r="B1447" s="330"/>
      <c r="C1447" s="156">
        <v>26</v>
      </c>
      <c r="D1447" s="101"/>
      <c r="E1447" s="31"/>
      <c r="F1447" s="31"/>
      <c r="G1447" s="31"/>
      <c r="H1447" s="31"/>
      <c r="I1447" s="31"/>
      <c r="J1447" s="31"/>
      <c r="K1447" s="31"/>
      <c r="L1447" s="31"/>
      <c r="M1447" s="31"/>
      <c r="N1447" s="31"/>
      <c r="O1447" s="31"/>
      <c r="P1447" s="83">
        <f t="shared" si="98"/>
        <v>0</v>
      </c>
    </row>
    <row r="1448" spans="1:16" x14ac:dyDescent="0.25">
      <c r="A1448" s="333"/>
      <c r="B1448" s="334"/>
      <c r="C1448" s="156">
        <v>27</v>
      </c>
      <c r="D1448" s="101"/>
      <c r="E1448" s="31"/>
      <c r="F1448" s="31"/>
      <c r="G1448" s="31"/>
      <c r="H1448" s="31"/>
      <c r="I1448" s="31"/>
      <c r="J1448" s="31"/>
      <c r="K1448" s="31"/>
      <c r="L1448" s="31"/>
      <c r="M1448" s="31"/>
      <c r="N1448" s="31"/>
      <c r="O1448" s="31"/>
      <c r="P1448" s="83">
        <f t="shared" si="98"/>
        <v>0</v>
      </c>
    </row>
    <row r="1449" spans="1:16" x14ac:dyDescent="0.25">
      <c r="A1449" s="112">
        <v>5900</v>
      </c>
      <c r="B1449" s="321" t="s">
        <v>335</v>
      </c>
      <c r="C1449" s="322"/>
      <c r="D1449" s="110">
        <f>SUM(D1450:D1530)</f>
        <v>0</v>
      </c>
      <c r="E1449" s="110">
        <f t="shared" ref="E1449:P1449" si="99">SUM(E1450:E1530)</f>
        <v>0</v>
      </c>
      <c r="F1449" s="110">
        <f t="shared" si="99"/>
        <v>0</v>
      </c>
      <c r="G1449" s="110">
        <f t="shared" si="99"/>
        <v>0</v>
      </c>
      <c r="H1449" s="110">
        <f t="shared" si="99"/>
        <v>0</v>
      </c>
      <c r="I1449" s="110">
        <f t="shared" si="99"/>
        <v>0</v>
      </c>
      <c r="J1449" s="110">
        <f t="shared" si="99"/>
        <v>0</v>
      </c>
      <c r="K1449" s="110">
        <f t="shared" si="99"/>
        <v>0</v>
      </c>
      <c r="L1449" s="110">
        <f t="shared" si="99"/>
        <v>0</v>
      </c>
      <c r="M1449" s="110">
        <f t="shared" si="99"/>
        <v>0</v>
      </c>
      <c r="N1449" s="110">
        <f t="shared" si="99"/>
        <v>0</v>
      </c>
      <c r="O1449" s="110">
        <f t="shared" si="99"/>
        <v>0</v>
      </c>
      <c r="P1449" s="110">
        <f t="shared" si="99"/>
        <v>0</v>
      </c>
    </row>
    <row r="1450" spans="1:16" x14ac:dyDescent="0.25">
      <c r="A1450" s="327">
        <v>591</v>
      </c>
      <c r="B1450" s="329" t="s">
        <v>336</v>
      </c>
      <c r="C1450" s="156">
        <v>11</v>
      </c>
      <c r="D1450" s="101"/>
      <c r="E1450" s="31"/>
      <c r="F1450" s="31"/>
      <c r="G1450" s="31"/>
      <c r="H1450" s="31"/>
      <c r="I1450" s="31"/>
      <c r="J1450" s="31"/>
      <c r="K1450" s="31"/>
      <c r="L1450" s="31"/>
      <c r="M1450" s="31"/>
      <c r="N1450" s="31"/>
      <c r="O1450" s="31"/>
      <c r="P1450" s="83">
        <f t="shared" ref="P1450:P1522" si="100">SUM(D1450:O1450)</f>
        <v>0</v>
      </c>
    </row>
    <row r="1451" spans="1:16" x14ac:dyDescent="0.25">
      <c r="A1451" s="328"/>
      <c r="B1451" s="330"/>
      <c r="C1451" s="156">
        <v>12</v>
      </c>
      <c r="D1451" s="101"/>
      <c r="E1451" s="31"/>
      <c r="F1451" s="31"/>
      <c r="G1451" s="31"/>
      <c r="H1451" s="31"/>
      <c r="I1451" s="31"/>
      <c r="J1451" s="31"/>
      <c r="K1451" s="31"/>
      <c r="L1451" s="31"/>
      <c r="M1451" s="31"/>
      <c r="N1451" s="31"/>
      <c r="O1451" s="31"/>
      <c r="P1451" s="83">
        <f t="shared" si="100"/>
        <v>0</v>
      </c>
    </row>
    <row r="1452" spans="1:16" x14ac:dyDescent="0.25">
      <c r="A1452" s="328"/>
      <c r="B1452" s="330"/>
      <c r="C1452" s="156">
        <v>14</v>
      </c>
      <c r="D1452" s="101"/>
      <c r="E1452" s="31"/>
      <c r="F1452" s="31"/>
      <c r="G1452" s="31"/>
      <c r="H1452" s="31"/>
      <c r="I1452" s="31"/>
      <c r="J1452" s="31"/>
      <c r="K1452" s="31"/>
      <c r="L1452" s="31"/>
      <c r="M1452" s="31"/>
      <c r="N1452" s="31"/>
      <c r="O1452" s="31"/>
      <c r="P1452" s="83">
        <f t="shared" si="100"/>
        <v>0</v>
      </c>
    </row>
    <row r="1453" spans="1:16" x14ac:dyDescent="0.25">
      <c r="A1453" s="328"/>
      <c r="B1453" s="330"/>
      <c r="C1453" s="156">
        <v>15</v>
      </c>
      <c r="D1453" s="101"/>
      <c r="E1453" s="31"/>
      <c r="F1453" s="31"/>
      <c r="G1453" s="31"/>
      <c r="H1453" s="31"/>
      <c r="I1453" s="31"/>
      <c r="J1453" s="31"/>
      <c r="K1453" s="31"/>
      <c r="L1453" s="31"/>
      <c r="M1453" s="31"/>
      <c r="N1453" s="31"/>
      <c r="O1453" s="31"/>
      <c r="P1453" s="83">
        <f t="shared" si="100"/>
        <v>0</v>
      </c>
    </row>
    <row r="1454" spans="1:16" x14ac:dyDescent="0.25">
      <c r="A1454" s="328"/>
      <c r="B1454" s="330"/>
      <c r="C1454" s="156">
        <v>16</v>
      </c>
      <c r="D1454" s="101"/>
      <c r="E1454" s="31"/>
      <c r="F1454" s="31"/>
      <c r="G1454" s="31"/>
      <c r="H1454" s="31"/>
      <c r="I1454" s="31"/>
      <c r="J1454" s="31"/>
      <c r="K1454" s="31"/>
      <c r="L1454" s="31"/>
      <c r="M1454" s="31"/>
      <c r="N1454" s="31"/>
      <c r="O1454" s="31"/>
      <c r="P1454" s="83">
        <f t="shared" si="100"/>
        <v>0</v>
      </c>
    </row>
    <row r="1455" spans="1:16" x14ac:dyDescent="0.25">
      <c r="A1455" s="328"/>
      <c r="B1455" s="330"/>
      <c r="C1455" s="156">
        <v>17</v>
      </c>
      <c r="D1455" s="101"/>
      <c r="E1455" s="31"/>
      <c r="F1455" s="31"/>
      <c r="G1455" s="31"/>
      <c r="H1455" s="31"/>
      <c r="I1455" s="31"/>
      <c r="J1455" s="31"/>
      <c r="K1455" s="31"/>
      <c r="L1455" s="31"/>
      <c r="M1455" s="31"/>
      <c r="N1455" s="31"/>
      <c r="O1455" s="31"/>
      <c r="P1455" s="83">
        <f t="shared" si="100"/>
        <v>0</v>
      </c>
    </row>
    <row r="1456" spans="1:16" x14ac:dyDescent="0.25">
      <c r="A1456" s="328"/>
      <c r="B1456" s="330"/>
      <c r="C1456" s="156">
        <v>25</v>
      </c>
      <c r="D1456" s="101"/>
      <c r="E1456" s="31"/>
      <c r="F1456" s="31"/>
      <c r="G1456" s="31"/>
      <c r="H1456" s="31"/>
      <c r="I1456" s="31"/>
      <c r="J1456" s="31"/>
      <c r="K1456" s="31"/>
      <c r="L1456" s="31"/>
      <c r="M1456" s="31"/>
      <c r="N1456" s="31"/>
      <c r="O1456" s="31"/>
      <c r="P1456" s="83">
        <f t="shared" si="100"/>
        <v>0</v>
      </c>
    </row>
    <row r="1457" spans="1:16" x14ac:dyDescent="0.25">
      <c r="A1457" s="328"/>
      <c r="B1457" s="330"/>
      <c r="C1457" s="156">
        <v>26</v>
      </c>
      <c r="D1457" s="101"/>
      <c r="E1457" s="31"/>
      <c r="F1457" s="31"/>
      <c r="G1457" s="31"/>
      <c r="H1457" s="31"/>
      <c r="I1457" s="31"/>
      <c r="J1457" s="31"/>
      <c r="K1457" s="31"/>
      <c r="L1457" s="31"/>
      <c r="M1457" s="31"/>
      <c r="N1457" s="31"/>
      <c r="O1457" s="31"/>
      <c r="P1457" s="83">
        <f t="shared" si="100"/>
        <v>0</v>
      </c>
    </row>
    <row r="1458" spans="1:16" x14ac:dyDescent="0.25">
      <c r="A1458" s="333"/>
      <c r="B1458" s="334"/>
      <c r="C1458" s="156">
        <v>27</v>
      </c>
      <c r="D1458" s="101"/>
      <c r="E1458" s="31"/>
      <c r="F1458" s="31"/>
      <c r="G1458" s="31"/>
      <c r="H1458" s="31"/>
      <c r="I1458" s="31"/>
      <c r="J1458" s="31"/>
      <c r="K1458" s="31"/>
      <c r="L1458" s="31"/>
      <c r="M1458" s="31"/>
      <c r="N1458" s="31"/>
      <c r="O1458" s="31"/>
      <c r="P1458" s="83">
        <f t="shared" si="100"/>
        <v>0</v>
      </c>
    </row>
    <row r="1459" spans="1:16" x14ac:dyDescent="0.25">
      <c r="A1459" s="327">
        <v>592</v>
      </c>
      <c r="B1459" s="329" t="s">
        <v>337</v>
      </c>
      <c r="C1459" s="156">
        <v>11</v>
      </c>
      <c r="D1459" s="101"/>
      <c r="E1459" s="31"/>
      <c r="F1459" s="31"/>
      <c r="G1459" s="31"/>
      <c r="H1459" s="31"/>
      <c r="I1459" s="31"/>
      <c r="J1459" s="31"/>
      <c r="K1459" s="31"/>
      <c r="L1459" s="31"/>
      <c r="M1459" s="31"/>
      <c r="N1459" s="31"/>
      <c r="O1459" s="31"/>
      <c r="P1459" s="83">
        <f t="shared" si="100"/>
        <v>0</v>
      </c>
    </row>
    <row r="1460" spans="1:16" x14ac:dyDescent="0.25">
      <c r="A1460" s="328"/>
      <c r="B1460" s="330"/>
      <c r="C1460" s="156">
        <v>12</v>
      </c>
      <c r="D1460" s="101"/>
      <c r="E1460" s="31"/>
      <c r="F1460" s="31"/>
      <c r="G1460" s="31"/>
      <c r="H1460" s="31"/>
      <c r="I1460" s="31"/>
      <c r="J1460" s="31"/>
      <c r="K1460" s="31"/>
      <c r="L1460" s="31"/>
      <c r="M1460" s="31"/>
      <c r="N1460" s="31"/>
      <c r="O1460" s="31"/>
      <c r="P1460" s="83">
        <f t="shared" si="100"/>
        <v>0</v>
      </c>
    </row>
    <row r="1461" spans="1:16" x14ac:dyDescent="0.25">
      <c r="A1461" s="328"/>
      <c r="B1461" s="330"/>
      <c r="C1461" s="156">
        <v>14</v>
      </c>
      <c r="D1461" s="101"/>
      <c r="E1461" s="31"/>
      <c r="F1461" s="31"/>
      <c r="G1461" s="31"/>
      <c r="H1461" s="31"/>
      <c r="I1461" s="31"/>
      <c r="J1461" s="31"/>
      <c r="K1461" s="31"/>
      <c r="L1461" s="31"/>
      <c r="M1461" s="31"/>
      <c r="N1461" s="31"/>
      <c r="O1461" s="31"/>
      <c r="P1461" s="83">
        <f t="shared" si="100"/>
        <v>0</v>
      </c>
    </row>
    <row r="1462" spans="1:16" x14ac:dyDescent="0.25">
      <c r="A1462" s="328"/>
      <c r="B1462" s="330"/>
      <c r="C1462" s="156">
        <v>15</v>
      </c>
      <c r="D1462" s="101"/>
      <c r="E1462" s="31"/>
      <c r="F1462" s="31"/>
      <c r="G1462" s="31"/>
      <c r="H1462" s="31"/>
      <c r="I1462" s="31"/>
      <c r="J1462" s="31"/>
      <c r="K1462" s="31"/>
      <c r="L1462" s="31"/>
      <c r="M1462" s="31"/>
      <c r="N1462" s="31"/>
      <c r="O1462" s="31"/>
      <c r="P1462" s="83">
        <f t="shared" si="100"/>
        <v>0</v>
      </c>
    </row>
    <row r="1463" spans="1:16" x14ac:dyDescent="0.25">
      <c r="A1463" s="328"/>
      <c r="B1463" s="330"/>
      <c r="C1463" s="156">
        <v>16</v>
      </c>
      <c r="D1463" s="101"/>
      <c r="E1463" s="31"/>
      <c r="F1463" s="31"/>
      <c r="G1463" s="31"/>
      <c r="H1463" s="31"/>
      <c r="I1463" s="31"/>
      <c r="J1463" s="31"/>
      <c r="K1463" s="31"/>
      <c r="L1463" s="31"/>
      <c r="M1463" s="31"/>
      <c r="N1463" s="31"/>
      <c r="O1463" s="31"/>
      <c r="P1463" s="83">
        <f t="shared" si="100"/>
        <v>0</v>
      </c>
    </row>
    <row r="1464" spans="1:16" x14ac:dyDescent="0.25">
      <c r="A1464" s="328"/>
      <c r="B1464" s="330"/>
      <c r="C1464" s="156">
        <v>17</v>
      </c>
      <c r="D1464" s="101"/>
      <c r="E1464" s="31"/>
      <c r="F1464" s="31"/>
      <c r="G1464" s="31"/>
      <c r="H1464" s="31"/>
      <c r="I1464" s="31"/>
      <c r="J1464" s="31"/>
      <c r="K1464" s="31"/>
      <c r="L1464" s="31"/>
      <c r="M1464" s="31"/>
      <c r="N1464" s="31"/>
      <c r="O1464" s="31"/>
      <c r="P1464" s="83">
        <f t="shared" si="100"/>
        <v>0</v>
      </c>
    </row>
    <row r="1465" spans="1:16" x14ac:dyDescent="0.25">
      <c r="A1465" s="328"/>
      <c r="B1465" s="330"/>
      <c r="C1465" s="156">
        <v>25</v>
      </c>
      <c r="D1465" s="101"/>
      <c r="E1465" s="31"/>
      <c r="F1465" s="31"/>
      <c r="G1465" s="31"/>
      <c r="H1465" s="31"/>
      <c r="I1465" s="31"/>
      <c r="J1465" s="31"/>
      <c r="K1465" s="31"/>
      <c r="L1465" s="31"/>
      <c r="M1465" s="31"/>
      <c r="N1465" s="31"/>
      <c r="O1465" s="31"/>
      <c r="P1465" s="83">
        <f t="shared" si="100"/>
        <v>0</v>
      </c>
    </row>
    <row r="1466" spans="1:16" x14ac:dyDescent="0.25">
      <c r="A1466" s="328"/>
      <c r="B1466" s="330"/>
      <c r="C1466" s="156">
        <v>26</v>
      </c>
      <c r="D1466" s="101"/>
      <c r="E1466" s="31"/>
      <c r="F1466" s="31"/>
      <c r="G1466" s="31"/>
      <c r="H1466" s="31"/>
      <c r="I1466" s="31"/>
      <c r="J1466" s="31"/>
      <c r="K1466" s="31"/>
      <c r="L1466" s="31"/>
      <c r="M1466" s="31"/>
      <c r="N1466" s="31"/>
      <c r="O1466" s="31"/>
      <c r="P1466" s="83">
        <f t="shared" si="100"/>
        <v>0</v>
      </c>
    </row>
    <row r="1467" spans="1:16" x14ac:dyDescent="0.25">
      <c r="A1467" s="333"/>
      <c r="B1467" s="334"/>
      <c r="C1467" s="156">
        <v>27</v>
      </c>
      <c r="D1467" s="101"/>
      <c r="E1467" s="31"/>
      <c r="F1467" s="31"/>
      <c r="G1467" s="31"/>
      <c r="H1467" s="31"/>
      <c r="I1467" s="31"/>
      <c r="J1467" s="31"/>
      <c r="K1467" s="31"/>
      <c r="L1467" s="31"/>
      <c r="M1467" s="31"/>
      <c r="N1467" s="31"/>
      <c r="O1467" s="31"/>
      <c r="P1467" s="83">
        <f t="shared" si="100"/>
        <v>0</v>
      </c>
    </row>
    <row r="1468" spans="1:16" x14ac:dyDescent="0.25">
      <c r="A1468" s="327">
        <v>593</v>
      </c>
      <c r="B1468" s="329" t="s">
        <v>338</v>
      </c>
      <c r="C1468" s="156">
        <v>11</v>
      </c>
      <c r="D1468" s="101"/>
      <c r="E1468" s="31"/>
      <c r="F1468" s="31"/>
      <c r="G1468" s="31"/>
      <c r="H1468" s="31"/>
      <c r="I1468" s="31"/>
      <c r="J1468" s="31"/>
      <c r="K1468" s="31"/>
      <c r="L1468" s="31"/>
      <c r="M1468" s="31"/>
      <c r="N1468" s="31"/>
      <c r="O1468" s="31"/>
      <c r="P1468" s="83">
        <f t="shared" si="100"/>
        <v>0</v>
      </c>
    </row>
    <row r="1469" spans="1:16" x14ac:dyDescent="0.25">
      <c r="A1469" s="328"/>
      <c r="B1469" s="330"/>
      <c r="C1469" s="156">
        <v>12</v>
      </c>
      <c r="D1469" s="101"/>
      <c r="E1469" s="31"/>
      <c r="F1469" s="31"/>
      <c r="G1469" s="31"/>
      <c r="H1469" s="31"/>
      <c r="I1469" s="31"/>
      <c r="J1469" s="31"/>
      <c r="K1469" s="31"/>
      <c r="L1469" s="31"/>
      <c r="M1469" s="31"/>
      <c r="N1469" s="31"/>
      <c r="O1469" s="31"/>
      <c r="P1469" s="83">
        <f t="shared" si="100"/>
        <v>0</v>
      </c>
    </row>
    <row r="1470" spans="1:16" x14ac:dyDescent="0.25">
      <c r="A1470" s="328"/>
      <c r="B1470" s="330"/>
      <c r="C1470" s="156">
        <v>14</v>
      </c>
      <c r="D1470" s="101"/>
      <c r="E1470" s="31"/>
      <c r="F1470" s="31"/>
      <c r="G1470" s="31"/>
      <c r="H1470" s="31"/>
      <c r="I1470" s="31"/>
      <c r="J1470" s="31"/>
      <c r="K1470" s="31"/>
      <c r="L1470" s="31"/>
      <c r="M1470" s="31"/>
      <c r="N1470" s="31"/>
      <c r="O1470" s="31"/>
      <c r="P1470" s="83">
        <f t="shared" si="100"/>
        <v>0</v>
      </c>
    </row>
    <row r="1471" spans="1:16" x14ac:dyDescent="0.25">
      <c r="A1471" s="328"/>
      <c r="B1471" s="330"/>
      <c r="C1471" s="156">
        <v>15</v>
      </c>
      <c r="D1471" s="101"/>
      <c r="E1471" s="31"/>
      <c r="F1471" s="31"/>
      <c r="G1471" s="31"/>
      <c r="H1471" s="31"/>
      <c r="I1471" s="31"/>
      <c r="J1471" s="31"/>
      <c r="K1471" s="31"/>
      <c r="L1471" s="31"/>
      <c r="M1471" s="31"/>
      <c r="N1471" s="31"/>
      <c r="O1471" s="31"/>
      <c r="P1471" s="83">
        <f t="shared" si="100"/>
        <v>0</v>
      </c>
    </row>
    <row r="1472" spans="1:16" x14ac:dyDescent="0.25">
      <c r="A1472" s="328"/>
      <c r="B1472" s="330"/>
      <c r="C1472" s="156">
        <v>16</v>
      </c>
      <c r="D1472" s="101"/>
      <c r="E1472" s="31"/>
      <c r="F1472" s="31"/>
      <c r="G1472" s="31"/>
      <c r="H1472" s="31"/>
      <c r="I1472" s="31"/>
      <c r="J1472" s="31"/>
      <c r="K1472" s="31"/>
      <c r="L1472" s="31"/>
      <c r="M1472" s="31"/>
      <c r="N1472" s="31"/>
      <c r="O1472" s="31"/>
      <c r="P1472" s="83">
        <f t="shared" si="100"/>
        <v>0</v>
      </c>
    </row>
    <row r="1473" spans="1:16" x14ac:dyDescent="0.25">
      <c r="A1473" s="328"/>
      <c r="B1473" s="330"/>
      <c r="C1473" s="156">
        <v>17</v>
      </c>
      <c r="D1473" s="101"/>
      <c r="E1473" s="31"/>
      <c r="F1473" s="31"/>
      <c r="G1473" s="31"/>
      <c r="H1473" s="31"/>
      <c r="I1473" s="31"/>
      <c r="J1473" s="31"/>
      <c r="K1473" s="31"/>
      <c r="L1473" s="31"/>
      <c r="M1473" s="31"/>
      <c r="N1473" s="31"/>
      <c r="O1473" s="31"/>
      <c r="P1473" s="83">
        <f t="shared" si="100"/>
        <v>0</v>
      </c>
    </row>
    <row r="1474" spans="1:16" x14ac:dyDescent="0.25">
      <c r="A1474" s="328"/>
      <c r="B1474" s="330"/>
      <c r="C1474" s="156">
        <v>25</v>
      </c>
      <c r="D1474" s="101"/>
      <c r="E1474" s="31"/>
      <c r="F1474" s="31"/>
      <c r="G1474" s="31"/>
      <c r="H1474" s="31"/>
      <c r="I1474" s="31"/>
      <c r="J1474" s="31"/>
      <c r="K1474" s="31"/>
      <c r="L1474" s="31"/>
      <c r="M1474" s="31"/>
      <c r="N1474" s="31"/>
      <c r="O1474" s="31"/>
      <c r="P1474" s="83">
        <f t="shared" si="100"/>
        <v>0</v>
      </c>
    </row>
    <row r="1475" spans="1:16" x14ac:dyDescent="0.25">
      <c r="A1475" s="328"/>
      <c r="B1475" s="330"/>
      <c r="C1475" s="156">
        <v>26</v>
      </c>
      <c r="D1475" s="101"/>
      <c r="E1475" s="31"/>
      <c r="F1475" s="31"/>
      <c r="G1475" s="31"/>
      <c r="H1475" s="31"/>
      <c r="I1475" s="31"/>
      <c r="J1475" s="31"/>
      <c r="K1475" s="31"/>
      <c r="L1475" s="31"/>
      <c r="M1475" s="31"/>
      <c r="N1475" s="31"/>
      <c r="O1475" s="31"/>
      <c r="P1475" s="83">
        <f t="shared" si="100"/>
        <v>0</v>
      </c>
    </row>
    <row r="1476" spans="1:16" x14ac:dyDescent="0.25">
      <c r="A1476" s="333"/>
      <c r="B1476" s="334"/>
      <c r="C1476" s="156">
        <v>27</v>
      </c>
      <c r="D1476" s="101"/>
      <c r="E1476" s="31"/>
      <c r="F1476" s="31"/>
      <c r="G1476" s="31"/>
      <c r="H1476" s="31"/>
      <c r="I1476" s="31"/>
      <c r="J1476" s="31"/>
      <c r="K1476" s="31"/>
      <c r="L1476" s="31"/>
      <c r="M1476" s="31"/>
      <c r="N1476" s="31"/>
      <c r="O1476" s="31"/>
      <c r="P1476" s="83">
        <f t="shared" si="100"/>
        <v>0</v>
      </c>
    </row>
    <row r="1477" spans="1:16" x14ac:dyDescent="0.25">
      <c r="A1477" s="327">
        <v>594</v>
      </c>
      <c r="B1477" s="329" t="s">
        <v>339</v>
      </c>
      <c r="C1477" s="156">
        <v>11</v>
      </c>
      <c r="D1477" s="101"/>
      <c r="E1477" s="31"/>
      <c r="F1477" s="31"/>
      <c r="G1477" s="31"/>
      <c r="H1477" s="31"/>
      <c r="I1477" s="31"/>
      <c r="J1477" s="31"/>
      <c r="K1477" s="31"/>
      <c r="L1477" s="31"/>
      <c r="M1477" s="31"/>
      <c r="N1477" s="31"/>
      <c r="O1477" s="31"/>
      <c r="P1477" s="83">
        <f t="shared" si="100"/>
        <v>0</v>
      </c>
    </row>
    <row r="1478" spans="1:16" x14ac:dyDescent="0.25">
      <c r="A1478" s="328"/>
      <c r="B1478" s="330"/>
      <c r="C1478" s="156">
        <v>12</v>
      </c>
      <c r="D1478" s="101"/>
      <c r="E1478" s="31"/>
      <c r="F1478" s="31"/>
      <c r="G1478" s="31"/>
      <c r="H1478" s="31"/>
      <c r="I1478" s="31"/>
      <c r="J1478" s="31"/>
      <c r="K1478" s="31"/>
      <c r="L1478" s="31"/>
      <c r="M1478" s="31"/>
      <c r="N1478" s="31"/>
      <c r="O1478" s="31"/>
      <c r="P1478" s="83">
        <f t="shared" si="100"/>
        <v>0</v>
      </c>
    </row>
    <row r="1479" spans="1:16" x14ac:dyDescent="0.25">
      <c r="A1479" s="328"/>
      <c r="B1479" s="330"/>
      <c r="C1479" s="156">
        <v>14</v>
      </c>
      <c r="D1479" s="101"/>
      <c r="E1479" s="31"/>
      <c r="F1479" s="31"/>
      <c r="G1479" s="31"/>
      <c r="H1479" s="31"/>
      <c r="I1479" s="31"/>
      <c r="J1479" s="31"/>
      <c r="K1479" s="31"/>
      <c r="L1479" s="31"/>
      <c r="M1479" s="31"/>
      <c r="N1479" s="31"/>
      <c r="O1479" s="31"/>
      <c r="P1479" s="83">
        <f t="shared" si="100"/>
        <v>0</v>
      </c>
    </row>
    <row r="1480" spans="1:16" x14ac:dyDescent="0.25">
      <c r="A1480" s="328"/>
      <c r="B1480" s="330"/>
      <c r="C1480" s="156">
        <v>15</v>
      </c>
      <c r="D1480" s="101"/>
      <c r="E1480" s="31"/>
      <c r="F1480" s="31"/>
      <c r="G1480" s="31"/>
      <c r="H1480" s="31"/>
      <c r="I1480" s="31"/>
      <c r="J1480" s="31"/>
      <c r="K1480" s="31"/>
      <c r="L1480" s="31"/>
      <c r="M1480" s="31"/>
      <c r="N1480" s="31"/>
      <c r="O1480" s="31"/>
      <c r="P1480" s="83">
        <f t="shared" si="100"/>
        <v>0</v>
      </c>
    </row>
    <row r="1481" spans="1:16" x14ac:dyDescent="0.25">
      <c r="A1481" s="328"/>
      <c r="B1481" s="330"/>
      <c r="C1481" s="156">
        <v>16</v>
      </c>
      <c r="D1481" s="101"/>
      <c r="E1481" s="31"/>
      <c r="F1481" s="31"/>
      <c r="G1481" s="31"/>
      <c r="H1481" s="31"/>
      <c r="I1481" s="31"/>
      <c r="J1481" s="31"/>
      <c r="K1481" s="31"/>
      <c r="L1481" s="31"/>
      <c r="M1481" s="31"/>
      <c r="N1481" s="31"/>
      <c r="O1481" s="31"/>
      <c r="P1481" s="83">
        <f t="shared" si="100"/>
        <v>0</v>
      </c>
    </row>
    <row r="1482" spans="1:16" x14ac:dyDescent="0.25">
      <c r="A1482" s="328"/>
      <c r="B1482" s="330"/>
      <c r="C1482" s="156">
        <v>17</v>
      </c>
      <c r="D1482" s="101"/>
      <c r="E1482" s="31"/>
      <c r="F1482" s="31"/>
      <c r="G1482" s="31"/>
      <c r="H1482" s="31"/>
      <c r="I1482" s="31"/>
      <c r="J1482" s="31"/>
      <c r="K1482" s="31"/>
      <c r="L1482" s="31"/>
      <c r="M1482" s="31"/>
      <c r="N1482" s="31"/>
      <c r="O1482" s="31"/>
      <c r="P1482" s="83">
        <f t="shared" si="100"/>
        <v>0</v>
      </c>
    </row>
    <row r="1483" spans="1:16" x14ac:dyDescent="0.25">
      <c r="A1483" s="328"/>
      <c r="B1483" s="330"/>
      <c r="C1483" s="156">
        <v>25</v>
      </c>
      <c r="D1483" s="101"/>
      <c r="E1483" s="31"/>
      <c r="F1483" s="31"/>
      <c r="G1483" s="31"/>
      <c r="H1483" s="31"/>
      <c r="I1483" s="31"/>
      <c r="J1483" s="31"/>
      <c r="K1483" s="31"/>
      <c r="L1483" s="31"/>
      <c r="M1483" s="31"/>
      <c r="N1483" s="31"/>
      <c r="O1483" s="31"/>
      <c r="P1483" s="83">
        <f t="shared" si="100"/>
        <v>0</v>
      </c>
    </row>
    <row r="1484" spans="1:16" x14ac:dyDescent="0.25">
      <c r="A1484" s="328"/>
      <c r="B1484" s="330"/>
      <c r="C1484" s="156">
        <v>26</v>
      </c>
      <c r="D1484" s="101"/>
      <c r="E1484" s="31"/>
      <c r="F1484" s="31"/>
      <c r="G1484" s="31"/>
      <c r="H1484" s="31"/>
      <c r="I1484" s="31"/>
      <c r="J1484" s="31"/>
      <c r="K1484" s="31"/>
      <c r="L1484" s="31"/>
      <c r="M1484" s="31"/>
      <c r="N1484" s="31"/>
      <c r="O1484" s="31"/>
      <c r="P1484" s="83">
        <f t="shared" si="100"/>
        <v>0</v>
      </c>
    </row>
    <row r="1485" spans="1:16" x14ac:dyDescent="0.25">
      <c r="A1485" s="333"/>
      <c r="B1485" s="334"/>
      <c r="C1485" s="156">
        <v>27</v>
      </c>
      <c r="D1485" s="101"/>
      <c r="E1485" s="31"/>
      <c r="F1485" s="31"/>
      <c r="G1485" s="31"/>
      <c r="H1485" s="31"/>
      <c r="I1485" s="31"/>
      <c r="J1485" s="31"/>
      <c r="K1485" s="31"/>
      <c r="L1485" s="31"/>
      <c r="M1485" s="31"/>
      <c r="N1485" s="31"/>
      <c r="O1485" s="31"/>
      <c r="P1485" s="83">
        <f t="shared" si="100"/>
        <v>0</v>
      </c>
    </row>
    <row r="1486" spans="1:16" x14ac:dyDescent="0.25">
      <c r="A1486" s="327">
        <v>595</v>
      </c>
      <c r="B1486" s="329" t="s">
        <v>340</v>
      </c>
      <c r="C1486" s="156">
        <v>11</v>
      </c>
      <c r="D1486" s="101"/>
      <c r="E1486" s="31"/>
      <c r="F1486" s="31"/>
      <c r="G1486" s="31"/>
      <c r="H1486" s="31"/>
      <c r="I1486" s="31"/>
      <c r="J1486" s="31"/>
      <c r="K1486" s="31"/>
      <c r="L1486" s="31"/>
      <c r="M1486" s="31"/>
      <c r="N1486" s="31"/>
      <c r="O1486" s="31"/>
      <c r="P1486" s="83">
        <f t="shared" si="100"/>
        <v>0</v>
      </c>
    </row>
    <row r="1487" spans="1:16" x14ac:dyDescent="0.25">
      <c r="A1487" s="328"/>
      <c r="B1487" s="330"/>
      <c r="C1487" s="156">
        <v>12</v>
      </c>
      <c r="D1487" s="101"/>
      <c r="E1487" s="31"/>
      <c r="F1487" s="31"/>
      <c r="G1487" s="31"/>
      <c r="H1487" s="31"/>
      <c r="I1487" s="31"/>
      <c r="J1487" s="31"/>
      <c r="K1487" s="31"/>
      <c r="L1487" s="31"/>
      <c r="M1487" s="31"/>
      <c r="N1487" s="31"/>
      <c r="O1487" s="31"/>
      <c r="P1487" s="83">
        <f t="shared" si="100"/>
        <v>0</v>
      </c>
    </row>
    <row r="1488" spans="1:16" x14ac:dyDescent="0.25">
      <c r="A1488" s="328"/>
      <c r="B1488" s="330"/>
      <c r="C1488" s="156">
        <v>14</v>
      </c>
      <c r="D1488" s="101"/>
      <c r="E1488" s="31"/>
      <c r="F1488" s="31"/>
      <c r="G1488" s="31"/>
      <c r="H1488" s="31"/>
      <c r="I1488" s="31"/>
      <c r="J1488" s="31"/>
      <c r="K1488" s="31"/>
      <c r="L1488" s="31"/>
      <c r="M1488" s="31"/>
      <c r="N1488" s="31"/>
      <c r="O1488" s="31"/>
      <c r="P1488" s="83">
        <f t="shared" si="100"/>
        <v>0</v>
      </c>
    </row>
    <row r="1489" spans="1:16" x14ac:dyDescent="0.25">
      <c r="A1489" s="328"/>
      <c r="B1489" s="330"/>
      <c r="C1489" s="156">
        <v>15</v>
      </c>
      <c r="D1489" s="101"/>
      <c r="E1489" s="31"/>
      <c r="F1489" s="31"/>
      <c r="G1489" s="31"/>
      <c r="H1489" s="31"/>
      <c r="I1489" s="31"/>
      <c r="J1489" s="31"/>
      <c r="K1489" s="31"/>
      <c r="L1489" s="31"/>
      <c r="M1489" s="31"/>
      <c r="N1489" s="31"/>
      <c r="O1489" s="31"/>
      <c r="P1489" s="83">
        <f t="shared" si="100"/>
        <v>0</v>
      </c>
    </row>
    <row r="1490" spans="1:16" x14ac:dyDescent="0.25">
      <c r="A1490" s="328"/>
      <c r="B1490" s="330"/>
      <c r="C1490" s="156">
        <v>16</v>
      </c>
      <c r="D1490" s="101"/>
      <c r="E1490" s="31"/>
      <c r="F1490" s="31"/>
      <c r="G1490" s="31"/>
      <c r="H1490" s="31"/>
      <c r="I1490" s="31"/>
      <c r="J1490" s="31"/>
      <c r="K1490" s="31"/>
      <c r="L1490" s="31"/>
      <c r="M1490" s="31"/>
      <c r="N1490" s="31"/>
      <c r="O1490" s="31"/>
      <c r="P1490" s="83">
        <f t="shared" si="100"/>
        <v>0</v>
      </c>
    </row>
    <row r="1491" spans="1:16" x14ac:dyDescent="0.25">
      <c r="A1491" s="328"/>
      <c r="B1491" s="330"/>
      <c r="C1491" s="156">
        <v>17</v>
      </c>
      <c r="D1491" s="101"/>
      <c r="E1491" s="31"/>
      <c r="F1491" s="31"/>
      <c r="G1491" s="31"/>
      <c r="H1491" s="31"/>
      <c r="I1491" s="31"/>
      <c r="J1491" s="31"/>
      <c r="K1491" s="31"/>
      <c r="L1491" s="31"/>
      <c r="M1491" s="31"/>
      <c r="N1491" s="31"/>
      <c r="O1491" s="31"/>
      <c r="P1491" s="83">
        <f t="shared" si="100"/>
        <v>0</v>
      </c>
    </row>
    <row r="1492" spans="1:16" x14ac:dyDescent="0.25">
      <c r="A1492" s="328"/>
      <c r="B1492" s="330"/>
      <c r="C1492" s="156">
        <v>25</v>
      </c>
      <c r="D1492" s="101"/>
      <c r="E1492" s="31"/>
      <c r="F1492" s="31"/>
      <c r="G1492" s="31"/>
      <c r="H1492" s="31"/>
      <c r="I1492" s="31"/>
      <c r="J1492" s="31"/>
      <c r="K1492" s="31"/>
      <c r="L1492" s="31"/>
      <c r="M1492" s="31"/>
      <c r="N1492" s="31"/>
      <c r="O1492" s="31"/>
      <c r="P1492" s="83">
        <f t="shared" si="100"/>
        <v>0</v>
      </c>
    </row>
    <row r="1493" spans="1:16" x14ac:dyDescent="0.25">
      <c r="A1493" s="328"/>
      <c r="B1493" s="330"/>
      <c r="C1493" s="156">
        <v>26</v>
      </c>
      <c r="D1493" s="101"/>
      <c r="E1493" s="31"/>
      <c r="F1493" s="31"/>
      <c r="G1493" s="31"/>
      <c r="H1493" s="31"/>
      <c r="I1493" s="31"/>
      <c r="J1493" s="31"/>
      <c r="K1493" s="31"/>
      <c r="L1493" s="31"/>
      <c r="M1493" s="31"/>
      <c r="N1493" s="31"/>
      <c r="O1493" s="31"/>
      <c r="P1493" s="83">
        <f t="shared" si="100"/>
        <v>0</v>
      </c>
    </row>
    <row r="1494" spans="1:16" x14ac:dyDescent="0.25">
      <c r="A1494" s="333"/>
      <c r="B1494" s="334"/>
      <c r="C1494" s="156">
        <v>27</v>
      </c>
      <c r="D1494" s="101"/>
      <c r="E1494" s="31"/>
      <c r="F1494" s="31"/>
      <c r="G1494" s="31"/>
      <c r="H1494" s="31"/>
      <c r="I1494" s="31"/>
      <c r="J1494" s="31"/>
      <c r="K1494" s="31"/>
      <c r="L1494" s="31"/>
      <c r="M1494" s="31"/>
      <c r="N1494" s="31"/>
      <c r="O1494" s="31"/>
      <c r="P1494" s="83">
        <f t="shared" si="100"/>
        <v>0</v>
      </c>
    </row>
    <row r="1495" spans="1:16" x14ac:dyDescent="0.25">
      <c r="A1495" s="327">
        <v>596</v>
      </c>
      <c r="B1495" s="329" t="s">
        <v>341</v>
      </c>
      <c r="C1495" s="156">
        <v>11</v>
      </c>
      <c r="D1495" s="101"/>
      <c r="E1495" s="31"/>
      <c r="F1495" s="31"/>
      <c r="G1495" s="31"/>
      <c r="H1495" s="31"/>
      <c r="I1495" s="31"/>
      <c r="J1495" s="31"/>
      <c r="K1495" s="31"/>
      <c r="L1495" s="31"/>
      <c r="M1495" s="31"/>
      <c r="N1495" s="31"/>
      <c r="O1495" s="31"/>
      <c r="P1495" s="83">
        <f t="shared" si="100"/>
        <v>0</v>
      </c>
    </row>
    <row r="1496" spans="1:16" x14ac:dyDescent="0.25">
      <c r="A1496" s="328"/>
      <c r="B1496" s="330"/>
      <c r="C1496" s="156">
        <v>12</v>
      </c>
      <c r="D1496" s="101"/>
      <c r="E1496" s="31"/>
      <c r="F1496" s="31"/>
      <c r="G1496" s="31"/>
      <c r="H1496" s="31"/>
      <c r="I1496" s="31"/>
      <c r="J1496" s="31"/>
      <c r="K1496" s="31"/>
      <c r="L1496" s="31"/>
      <c r="M1496" s="31"/>
      <c r="N1496" s="31"/>
      <c r="O1496" s="31"/>
      <c r="P1496" s="83">
        <f t="shared" si="100"/>
        <v>0</v>
      </c>
    </row>
    <row r="1497" spans="1:16" x14ac:dyDescent="0.25">
      <c r="A1497" s="328"/>
      <c r="B1497" s="330"/>
      <c r="C1497" s="156">
        <v>14</v>
      </c>
      <c r="D1497" s="101"/>
      <c r="E1497" s="31"/>
      <c r="F1497" s="31"/>
      <c r="G1497" s="31"/>
      <c r="H1497" s="31"/>
      <c r="I1497" s="31"/>
      <c r="J1497" s="31"/>
      <c r="K1497" s="31"/>
      <c r="L1497" s="31"/>
      <c r="M1497" s="31"/>
      <c r="N1497" s="31"/>
      <c r="O1497" s="31"/>
      <c r="P1497" s="83">
        <f t="shared" si="100"/>
        <v>0</v>
      </c>
    </row>
    <row r="1498" spans="1:16" x14ac:dyDescent="0.25">
      <c r="A1498" s="328"/>
      <c r="B1498" s="330"/>
      <c r="C1498" s="156">
        <v>15</v>
      </c>
      <c r="D1498" s="101"/>
      <c r="E1498" s="31"/>
      <c r="F1498" s="31"/>
      <c r="G1498" s="31"/>
      <c r="H1498" s="31"/>
      <c r="I1498" s="31"/>
      <c r="J1498" s="31"/>
      <c r="K1498" s="31"/>
      <c r="L1498" s="31"/>
      <c r="M1498" s="31"/>
      <c r="N1498" s="31"/>
      <c r="O1498" s="31"/>
      <c r="P1498" s="83">
        <f t="shared" si="100"/>
        <v>0</v>
      </c>
    </row>
    <row r="1499" spans="1:16" x14ac:dyDescent="0.25">
      <c r="A1499" s="328"/>
      <c r="B1499" s="330"/>
      <c r="C1499" s="156">
        <v>16</v>
      </c>
      <c r="D1499" s="101"/>
      <c r="E1499" s="31"/>
      <c r="F1499" s="31"/>
      <c r="G1499" s="31"/>
      <c r="H1499" s="31"/>
      <c r="I1499" s="31"/>
      <c r="J1499" s="31"/>
      <c r="K1499" s="31"/>
      <c r="L1499" s="31"/>
      <c r="M1499" s="31"/>
      <c r="N1499" s="31"/>
      <c r="O1499" s="31"/>
      <c r="P1499" s="83">
        <f t="shared" si="100"/>
        <v>0</v>
      </c>
    </row>
    <row r="1500" spans="1:16" x14ac:dyDescent="0.25">
      <c r="A1500" s="328"/>
      <c r="B1500" s="330"/>
      <c r="C1500" s="156">
        <v>17</v>
      </c>
      <c r="D1500" s="101"/>
      <c r="E1500" s="31"/>
      <c r="F1500" s="31"/>
      <c r="G1500" s="31"/>
      <c r="H1500" s="31"/>
      <c r="I1500" s="31"/>
      <c r="J1500" s="31"/>
      <c r="K1500" s="31"/>
      <c r="L1500" s="31"/>
      <c r="M1500" s="31"/>
      <c r="N1500" s="31"/>
      <c r="O1500" s="31"/>
      <c r="P1500" s="83">
        <f t="shared" si="100"/>
        <v>0</v>
      </c>
    </row>
    <row r="1501" spans="1:16" x14ac:dyDescent="0.25">
      <c r="A1501" s="328"/>
      <c r="B1501" s="330"/>
      <c r="C1501" s="156">
        <v>25</v>
      </c>
      <c r="D1501" s="101"/>
      <c r="E1501" s="31"/>
      <c r="F1501" s="31"/>
      <c r="G1501" s="31"/>
      <c r="H1501" s="31"/>
      <c r="I1501" s="31"/>
      <c r="J1501" s="31"/>
      <c r="K1501" s="31"/>
      <c r="L1501" s="31"/>
      <c r="M1501" s="31"/>
      <c r="N1501" s="31"/>
      <c r="O1501" s="31"/>
      <c r="P1501" s="83">
        <f t="shared" si="100"/>
        <v>0</v>
      </c>
    </row>
    <row r="1502" spans="1:16" x14ac:dyDescent="0.25">
      <c r="A1502" s="328"/>
      <c r="B1502" s="330"/>
      <c r="C1502" s="156">
        <v>26</v>
      </c>
      <c r="D1502" s="101"/>
      <c r="E1502" s="31"/>
      <c r="F1502" s="31"/>
      <c r="G1502" s="31"/>
      <c r="H1502" s="31"/>
      <c r="I1502" s="31"/>
      <c r="J1502" s="31"/>
      <c r="K1502" s="31"/>
      <c r="L1502" s="31"/>
      <c r="M1502" s="31"/>
      <c r="N1502" s="31"/>
      <c r="O1502" s="31"/>
      <c r="P1502" s="83">
        <f t="shared" si="100"/>
        <v>0</v>
      </c>
    </row>
    <row r="1503" spans="1:16" x14ac:dyDescent="0.25">
      <c r="A1503" s="333"/>
      <c r="B1503" s="334"/>
      <c r="C1503" s="156">
        <v>27</v>
      </c>
      <c r="D1503" s="101"/>
      <c r="E1503" s="31"/>
      <c r="F1503" s="31"/>
      <c r="G1503" s="31"/>
      <c r="H1503" s="31"/>
      <c r="I1503" s="31"/>
      <c r="J1503" s="31"/>
      <c r="K1503" s="31"/>
      <c r="L1503" s="31"/>
      <c r="M1503" s="31"/>
      <c r="N1503" s="31"/>
      <c r="O1503" s="31"/>
      <c r="P1503" s="83">
        <f t="shared" si="100"/>
        <v>0</v>
      </c>
    </row>
    <row r="1504" spans="1:16" x14ac:dyDescent="0.25">
      <c r="A1504" s="327">
        <v>597</v>
      </c>
      <c r="B1504" s="329" t="s">
        <v>342</v>
      </c>
      <c r="C1504" s="156">
        <v>11</v>
      </c>
      <c r="D1504" s="101"/>
      <c r="E1504" s="31"/>
      <c r="F1504" s="31"/>
      <c r="G1504" s="31"/>
      <c r="H1504" s="31"/>
      <c r="I1504" s="31"/>
      <c r="J1504" s="31"/>
      <c r="K1504" s="31"/>
      <c r="L1504" s="31"/>
      <c r="M1504" s="31"/>
      <c r="N1504" s="31"/>
      <c r="O1504" s="31"/>
      <c r="P1504" s="83">
        <f t="shared" si="100"/>
        <v>0</v>
      </c>
    </row>
    <row r="1505" spans="1:16" x14ac:dyDescent="0.25">
      <c r="A1505" s="328"/>
      <c r="B1505" s="330"/>
      <c r="C1505" s="156">
        <v>12</v>
      </c>
      <c r="D1505" s="101"/>
      <c r="E1505" s="31"/>
      <c r="F1505" s="31"/>
      <c r="G1505" s="31"/>
      <c r="H1505" s="31"/>
      <c r="I1505" s="31"/>
      <c r="J1505" s="31"/>
      <c r="K1505" s="31"/>
      <c r="L1505" s="31"/>
      <c r="M1505" s="31"/>
      <c r="N1505" s="31"/>
      <c r="O1505" s="31"/>
      <c r="P1505" s="83">
        <f t="shared" si="100"/>
        <v>0</v>
      </c>
    </row>
    <row r="1506" spans="1:16" x14ac:dyDescent="0.25">
      <c r="A1506" s="328"/>
      <c r="B1506" s="330"/>
      <c r="C1506" s="156">
        <v>14</v>
      </c>
      <c r="D1506" s="101"/>
      <c r="E1506" s="31"/>
      <c r="F1506" s="31"/>
      <c r="G1506" s="31"/>
      <c r="H1506" s="31"/>
      <c r="I1506" s="31"/>
      <c r="J1506" s="31"/>
      <c r="K1506" s="31"/>
      <c r="L1506" s="31"/>
      <c r="M1506" s="31"/>
      <c r="N1506" s="31"/>
      <c r="O1506" s="31"/>
      <c r="P1506" s="83">
        <f t="shared" si="100"/>
        <v>0</v>
      </c>
    </row>
    <row r="1507" spans="1:16" x14ac:dyDescent="0.25">
      <c r="A1507" s="328"/>
      <c r="B1507" s="330"/>
      <c r="C1507" s="156">
        <v>15</v>
      </c>
      <c r="D1507" s="101"/>
      <c r="E1507" s="31"/>
      <c r="F1507" s="31"/>
      <c r="G1507" s="31"/>
      <c r="H1507" s="31"/>
      <c r="I1507" s="31"/>
      <c r="J1507" s="31"/>
      <c r="K1507" s="31"/>
      <c r="L1507" s="31"/>
      <c r="M1507" s="31"/>
      <c r="N1507" s="31"/>
      <c r="O1507" s="31"/>
      <c r="P1507" s="83">
        <f t="shared" si="100"/>
        <v>0</v>
      </c>
    </row>
    <row r="1508" spans="1:16" x14ac:dyDescent="0.25">
      <c r="A1508" s="328"/>
      <c r="B1508" s="330"/>
      <c r="C1508" s="156">
        <v>16</v>
      </c>
      <c r="D1508" s="101"/>
      <c r="E1508" s="31"/>
      <c r="F1508" s="31"/>
      <c r="G1508" s="31"/>
      <c r="H1508" s="31"/>
      <c r="I1508" s="31"/>
      <c r="J1508" s="31"/>
      <c r="K1508" s="31"/>
      <c r="L1508" s="31"/>
      <c r="M1508" s="31"/>
      <c r="N1508" s="31"/>
      <c r="O1508" s="31"/>
      <c r="P1508" s="83">
        <f t="shared" si="100"/>
        <v>0</v>
      </c>
    </row>
    <row r="1509" spans="1:16" x14ac:dyDescent="0.25">
      <c r="A1509" s="328"/>
      <c r="B1509" s="330"/>
      <c r="C1509" s="156">
        <v>17</v>
      </c>
      <c r="D1509" s="101"/>
      <c r="E1509" s="31"/>
      <c r="F1509" s="31"/>
      <c r="G1509" s="31"/>
      <c r="H1509" s="31"/>
      <c r="I1509" s="31"/>
      <c r="J1509" s="31"/>
      <c r="K1509" s="31"/>
      <c r="L1509" s="31"/>
      <c r="M1509" s="31"/>
      <c r="N1509" s="31"/>
      <c r="O1509" s="31"/>
      <c r="P1509" s="83">
        <f t="shared" si="100"/>
        <v>0</v>
      </c>
    </row>
    <row r="1510" spans="1:16" x14ac:dyDescent="0.25">
      <c r="A1510" s="328"/>
      <c r="B1510" s="330"/>
      <c r="C1510" s="156">
        <v>25</v>
      </c>
      <c r="D1510" s="101"/>
      <c r="E1510" s="31"/>
      <c r="F1510" s="31"/>
      <c r="G1510" s="31"/>
      <c r="H1510" s="31"/>
      <c r="I1510" s="31"/>
      <c r="J1510" s="31"/>
      <c r="K1510" s="31"/>
      <c r="L1510" s="31"/>
      <c r="M1510" s="31"/>
      <c r="N1510" s="31"/>
      <c r="O1510" s="31"/>
      <c r="P1510" s="83">
        <f t="shared" si="100"/>
        <v>0</v>
      </c>
    </row>
    <row r="1511" spans="1:16" x14ac:dyDescent="0.25">
      <c r="A1511" s="328"/>
      <c r="B1511" s="330"/>
      <c r="C1511" s="156">
        <v>26</v>
      </c>
      <c r="D1511" s="101"/>
      <c r="E1511" s="31"/>
      <c r="F1511" s="31"/>
      <c r="G1511" s="31"/>
      <c r="H1511" s="31"/>
      <c r="I1511" s="31"/>
      <c r="J1511" s="31"/>
      <c r="K1511" s="31"/>
      <c r="L1511" s="31"/>
      <c r="M1511" s="31"/>
      <c r="N1511" s="31"/>
      <c r="O1511" s="31"/>
      <c r="P1511" s="83">
        <f t="shared" si="100"/>
        <v>0</v>
      </c>
    </row>
    <row r="1512" spans="1:16" x14ac:dyDescent="0.25">
      <c r="A1512" s="333"/>
      <c r="B1512" s="334"/>
      <c r="C1512" s="156">
        <v>27</v>
      </c>
      <c r="D1512" s="101"/>
      <c r="E1512" s="31"/>
      <c r="F1512" s="31"/>
      <c r="G1512" s="31"/>
      <c r="H1512" s="31"/>
      <c r="I1512" s="31"/>
      <c r="J1512" s="31"/>
      <c r="K1512" s="31"/>
      <c r="L1512" s="31"/>
      <c r="M1512" s="31"/>
      <c r="N1512" s="31"/>
      <c r="O1512" s="31"/>
      <c r="P1512" s="83">
        <f t="shared" si="100"/>
        <v>0</v>
      </c>
    </row>
    <row r="1513" spans="1:16" x14ac:dyDescent="0.25">
      <c r="A1513" s="327">
        <v>598</v>
      </c>
      <c r="B1513" s="329" t="s">
        <v>343</v>
      </c>
      <c r="C1513" s="156">
        <v>11</v>
      </c>
      <c r="D1513" s="101"/>
      <c r="E1513" s="31"/>
      <c r="F1513" s="31"/>
      <c r="G1513" s="31"/>
      <c r="H1513" s="31"/>
      <c r="I1513" s="31"/>
      <c r="J1513" s="31"/>
      <c r="K1513" s="31"/>
      <c r="L1513" s="31"/>
      <c r="M1513" s="31"/>
      <c r="N1513" s="31"/>
      <c r="O1513" s="31"/>
      <c r="P1513" s="83">
        <f t="shared" si="100"/>
        <v>0</v>
      </c>
    </row>
    <row r="1514" spans="1:16" x14ac:dyDescent="0.25">
      <c r="A1514" s="328"/>
      <c r="B1514" s="330"/>
      <c r="C1514" s="156">
        <v>12</v>
      </c>
      <c r="D1514" s="101"/>
      <c r="E1514" s="31"/>
      <c r="F1514" s="31"/>
      <c r="G1514" s="31"/>
      <c r="H1514" s="31"/>
      <c r="I1514" s="31"/>
      <c r="J1514" s="31"/>
      <c r="K1514" s="31"/>
      <c r="L1514" s="31"/>
      <c r="M1514" s="31"/>
      <c r="N1514" s="31"/>
      <c r="O1514" s="31"/>
      <c r="P1514" s="83">
        <f t="shared" si="100"/>
        <v>0</v>
      </c>
    </row>
    <row r="1515" spans="1:16" x14ac:dyDescent="0.25">
      <c r="A1515" s="328"/>
      <c r="B1515" s="330"/>
      <c r="C1515" s="156">
        <v>14</v>
      </c>
      <c r="D1515" s="101"/>
      <c r="E1515" s="31"/>
      <c r="F1515" s="31"/>
      <c r="G1515" s="31"/>
      <c r="H1515" s="31"/>
      <c r="I1515" s="31"/>
      <c r="J1515" s="31"/>
      <c r="K1515" s="31"/>
      <c r="L1515" s="31"/>
      <c r="M1515" s="31"/>
      <c r="N1515" s="31"/>
      <c r="O1515" s="31"/>
      <c r="P1515" s="83">
        <f t="shared" si="100"/>
        <v>0</v>
      </c>
    </row>
    <row r="1516" spans="1:16" x14ac:dyDescent="0.25">
      <c r="A1516" s="328"/>
      <c r="B1516" s="330"/>
      <c r="C1516" s="156">
        <v>15</v>
      </c>
      <c r="D1516" s="101"/>
      <c r="E1516" s="31"/>
      <c r="F1516" s="31"/>
      <c r="G1516" s="31"/>
      <c r="H1516" s="31"/>
      <c r="I1516" s="31"/>
      <c r="J1516" s="31"/>
      <c r="K1516" s="31"/>
      <c r="L1516" s="31"/>
      <c r="M1516" s="31"/>
      <c r="N1516" s="31"/>
      <c r="O1516" s="31"/>
      <c r="P1516" s="83">
        <f t="shared" si="100"/>
        <v>0</v>
      </c>
    </row>
    <row r="1517" spans="1:16" x14ac:dyDescent="0.25">
      <c r="A1517" s="328"/>
      <c r="B1517" s="330"/>
      <c r="C1517" s="156">
        <v>16</v>
      </c>
      <c r="D1517" s="101"/>
      <c r="E1517" s="31"/>
      <c r="F1517" s="31"/>
      <c r="G1517" s="31"/>
      <c r="H1517" s="31"/>
      <c r="I1517" s="31"/>
      <c r="J1517" s="31"/>
      <c r="K1517" s="31"/>
      <c r="L1517" s="31"/>
      <c r="M1517" s="31"/>
      <c r="N1517" s="31"/>
      <c r="O1517" s="31"/>
      <c r="P1517" s="83">
        <f t="shared" si="100"/>
        <v>0</v>
      </c>
    </row>
    <row r="1518" spans="1:16" x14ac:dyDescent="0.25">
      <c r="A1518" s="328"/>
      <c r="B1518" s="330"/>
      <c r="C1518" s="156">
        <v>17</v>
      </c>
      <c r="D1518" s="101"/>
      <c r="E1518" s="31"/>
      <c r="F1518" s="31"/>
      <c r="G1518" s="31"/>
      <c r="H1518" s="31"/>
      <c r="I1518" s="31"/>
      <c r="J1518" s="31"/>
      <c r="K1518" s="31"/>
      <c r="L1518" s="31"/>
      <c r="M1518" s="31"/>
      <c r="N1518" s="31"/>
      <c r="O1518" s="31"/>
      <c r="P1518" s="83">
        <f t="shared" si="100"/>
        <v>0</v>
      </c>
    </row>
    <row r="1519" spans="1:16" x14ac:dyDescent="0.25">
      <c r="A1519" s="328"/>
      <c r="B1519" s="330"/>
      <c r="C1519" s="156">
        <v>25</v>
      </c>
      <c r="D1519" s="101"/>
      <c r="E1519" s="31"/>
      <c r="F1519" s="31"/>
      <c r="G1519" s="31"/>
      <c r="H1519" s="31"/>
      <c r="I1519" s="31"/>
      <c r="J1519" s="31"/>
      <c r="K1519" s="31"/>
      <c r="L1519" s="31"/>
      <c r="M1519" s="31"/>
      <c r="N1519" s="31"/>
      <c r="O1519" s="31"/>
      <c r="P1519" s="83">
        <f t="shared" si="100"/>
        <v>0</v>
      </c>
    </row>
    <row r="1520" spans="1:16" x14ac:dyDescent="0.25">
      <c r="A1520" s="328"/>
      <c r="B1520" s="330"/>
      <c r="C1520" s="156">
        <v>26</v>
      </c>
      <c r="D1520" s="101"/>
      <c r="E1520" s="31"/>
      <c r="F1520" s="31"/>
      <c r="G1520" s="31"/>
      <c r="H1520" s="31"/>
      <c r="I1520" s="31"/>
      <c r="J1520" s="31"/>
      <c r="K1520" s="31"/>
      <c r="L1520" s="31"/>
      <c r="M1520" s="31"/>
      <c r="N1520" s="31"/>
      <c r="O1520" s="31"/>
      <c r="P1520" s="83">
        <f t="shared" si="100"/>
        <v>0</v>
      </c>
    </row>
    <row r="1521" spans="1:16" x14ac:dyDescent="0.25">
      <c r="A1521" s="333"/>
      <c r="B1521" s="334"/>
      <c r="C1521" s="156">
        <v>27</v>
      </c>
      <c r="D1521" s="101"/>
      <c r="E1521" s="31"/>
      <c r="F1521" s="31"/>
      <c r="G1521" s="31"/>
      <c r="H1521" s="31"/>
      <c r="I1521" s="31"/>
      <c r="J1521" s="31"/>
      <c r="K1521" s="31"/>
      <c r="L1521" s="31"/>
      <c r="M1521" s="31"/>
      <c r="N1521" s="31"/>
      <c r="O1521" s="31"/>
      <c r="P1521" s="83">
        <f t="shared" si="100"/>
        <v>0</v>
      </c>
    </row>
    <row r="1522" spans="1:16" x14ac:dyDescent="0.25">
      <c r="A1522" s="327">
        <v>599</v>
      </c>
      <c r="B1522" s="329" t="s">
        <v>344</v>
      </c>
      <c r="C1522" s="156">
        <v>11</v>
      </c>
      <c r="D1522" s="101"/>
      <c r="E1522" s="31"/>
      <c r="F1522" s="31"/>
      <c r="G1522" s="31"/>
      <c r="H1522" s="31"/>
      <c r="I1522" s="31"/>
      <c r="J1522" s="31"/>
      <c r="K1522" s="31"/>
      <c r="L1522" s="31"/>
      <c r="M1522" s="31"/>
      <c r="N1522" s="31"/>
      <c r="O1522" s="31"/>
      <c r="P1522" s="83">
        <f t="shared" si="100"/>
        <v>0</v>
      </c>
    </row>
    <row r="1523" spans="1:16" x14ac:dyDescent="0.25">
      <c r="A1523" s="328"/>
      <c r="B1523" s="330"/>
      <c r="C1523" s="156">
        <v>12</v>
      </c>
      <c r="D1523" s="101"/>
      <c r="E1523" s="31"/>
      <c r="F1523" s="31"/>
      <c r="G1523" s="31"/>
      <c r="H1523" s="31"/>
      <c r="I1523" s="31"/>
      <c r="J1523" s="31"/>
      <c r="K1523" s="31"/>
      <c r="L1523" s="31"/>
      <c r="M1523" s="31"/>
      <c r="N1523" s="31"/>
      <c r="O1523" s="31"/>
      <c r="P1523" s="83">
        <f t="shared" ref="P1523:P1530" si="101">SUM(D1523:O1523)</f>
        <v>0</v>
      </c>
    </row>
    <row r="1524" spans="1:16" x14ac:dyDescent="0.25">
      <c r="A1524" s="328"/>
      <c r="B1524" s="330"/>
      <c r="C1524" s="156">
        <v>14</v>
      </c>
      <c r="D1524" s="101"/>
      <c r="E1524" s="31"/>
      <c r="F1524" s="31"/>
      <c r="G1524" s="31"/>
      <c r="H1524" s="31"/>
      <c r="I1524" s="31"/>
      <c r="J1524" s="31"/>
      <c r="K1524" s="31"/>
      <c r="L1524" s="31"/>
      <c r="M1524" s="31"/>
      <c r="N1524" s="31"/>
      <c r="O1524" s="31"/>
      <c r="P1524" s="83">
        <f t="shared" si="101"/>
        <v>0</v>
      </c>
    </row>
    <row r="1525" spans="1:16" x14ac:dyDescent="0.25">
      <c r="A1525" s="328"/>
      <c r="B1525" s="330"/>
      <c r="C1525" s="156">
        <v>15</v>
      </c>
      <c r="D1525" s="101"/>
      <c r="E1525" s="31"/>
      <c r="F1525" s="31"/>
      <c r="G1525" s="31"/>
      <c r="H1525" s="31"/>
      <c r="I1525" s="31"/>
      <c r="J1525" s="31"/>
      <c r="K1525" s="31"/>
      <c r="L1525" s="31"/>
      <c r="M1525" s="31"/>
      <c r="N1525" s="31"/>
      <c r="O1525" s="31"/>
      <c r="P1525" s="83">
        <f t="shared" si="101"/>
        <v>0</v>
      </c>
    </row>
    <row r="1526" spans="1:16" x14ac:dyDescent="0.25">
      <c r="A1526" s="328"/>
      <c r="B1526" s="330"/>
      <c r="C1526" s="156">
        <v>16</v>
      </c>
      <c r="D1526" s="101"/>
      <c r="E1526" s="31"/>
      <c r="F1526" s="31"/>
      <c r="G1526" s="31"/>
      <c r="H1526" s="31"/>
      <c r="I1526" s="31"/>
      <c r="J1526" s="31"/>
      <c r="K1526" s="31"/>
      <c r="L1526" s="31"/>
      <c r="M1526" s="31"/>
      <c r="N1526" s="31"/>
      <c r="O1526" s="31"/>
      <c r="P1526" s="83">
        <f t="shared" si="101"/>
        <v>0</v>
      </c>
    </row>
    <row r="1527" spans="1:16" x14ac:dyDescent="0.25">
      <c r="A1527" s="328"/>
      <c r="B1527" s="330"/>
      <c r="C1527" s="156">
        <v>17</v>
      </c>
      <c r="D1527" s="101"/>
      <c r="E1527" s="31"/>
      <c r="F1527" s="31"/>
      <c r="G1527" s="31"/>
      <c r="H1527" s="31"/>
      <c r="I1527" s="31"/>
      <c r="J1527" s="31"/>
      <c r="K1527" s="31"/>
      <c r="L1527" s="31"/>
      <c r="M1527" s="31"/>
      <c r="N1527" s="31"/>
      <c r="O1527" s="31"/>
      <c r="P1527" s="83">
        <f t="shared" si="101"/>
        <v>0</v>
      </c>
    </row>
    <row r="1528" spans="1:16" x14ac:dyDescent="0.25">
      <c r="A1528" s="328"/>
      <c r="B1528" s="330"/>
      <c r="C1528" s="156">
        <v>25</v>
      </c>
      <c r="D1528" s="101"/>
      <c r="E1528" s="31"/>
      <c r="F1528" s="31"/>
      <c r="G1528" s="31"/>
      <c r="H1528" s="31"/>
      <c r="I1528" s="31"/>
      <c r="J1528" s="31"/>
      <c r="K1528" s="31"/>
      <c r="L1528" s="31"/>
      <c r="M1528" s="31"/>
      <c r="N1528" s="31"/>
      <c r="O1528" s="31"/>
      <c r="P1528" s="83">
        <f t="shared" si="101"/>
        <v>0</v>
      </c>
    </row>
    <row r="1529" spans="1:16" x14ac:dyDescent="0.25">
      <c r="A1529" s="328"/>
      <c r="B1529" s="330"/>
      <c r="C1529" s="156">
        <v>26</v>
      </c>
      <c r="D1529" s="101"/>
      <c r="E1529" s="31"/>
      <c r="F1529" s="31"/>
      <c r="G1529" s="31"/>
      <c r="H1529" s="31"/>
      <c r="I1529" s="31"/>
      <c r="J1529" s="31"/>
      <c r="K1529" s="31"/>
      <c r="L1529" s="31"/>
      <c r="M1529" s="31"/>
      <c r="N1529" s="31"/>
      <c r="O1529" s="31"/>
      <c r="P1529" s="83">
        <f t="shared" si="101"/>
        <v>0</v>
      </c>
    </row>
    <row r="1530" spans="1:16" x14ac:dyDescent="0.25">
      <c r="A1530" s="333"/>
      <c r="B1530" s="334"/>
      <c r="C1530" s="156">
        <v>27</v>
      </c>
      <c r="D1530" s="101"/>
      <c r="E1530" s="31"/>
      <c r="F1530" s="31"/>
      <c r="G1530" s="31"/>
      <c r="H1530" s="31"/>
      <c r="I1530" s="31"/>
      <c r="J1530" s="31"/>
      <c r="K1530" s="31"/>
      <c r="L1530" s="31"/>
      <c r="M1530" s="31"/>
      <c r="N1530" s="31"/>
      <c r="O1530" s="31"/>
      <c r="P1530" s="83">
        <f t="shared" si="101"/>
        <v>0</v>
      </c>
    </row>
    <row r="1531" spans="1:16" x14ac:dyDescent="0.25">
      <c r="A1531" s="114">
        <v>6000</v>
      </c>
      <c r="B1531" s="331" t="s">
        <v>345</v>
      </c>
      <c r="C1531" s="332"/>
      <c r="D1531" s="115">
        <f t="shared" ref="D1531:P1531" si="102">D1532+D1605+D1678</f>
        <v>615974</v>
      </c>
      <c r="E1531" s="116">
        <f t="shared" si="102"/>
        <v>615974</v>
      </c>
      <c r="F1531" s="116">
        <f t="shared" si="102"/>
        <v>615974</v>
      </c>
      <c r="G1531" s="116">
        <f t="shared" si="102"/>
        <v>615974</v>
      </c>
      <c r="H1531" s="116">
        <f t="shared" si="102"/>
        <v>615974</v>
      </c>
      <c r="I1531" s="116">
        <f t="shared" si="102"/>
        <v>3799096</v>
      </c>
      <c r="J1531" s="116">
        <f t="shared" si="102"/>
        <v>3799096</v>
      </c>
      <c r="K1531" s="116">
        <f t="shared" si="102"/>
        <v>9799096</v>
      </c>
      <c r="L1531" s="116">
        <f t="shared" si="102"/>
        <v>3799096</v>
      </c>
      <c r="M1531" s="116">
        <f t="shared" si="102"/>
        <v>5964330</v>
      </c>
      <c r="N1531" s="116">
        <f t="shared" si="102"/>
        <v>5964330</v>
      </c>
      <c r="O1531" s="116">
        <f t="shared" si="102"/>
        <v>5964331</v>
      </c>
      <c r="P1531" s="116">
        <f t="shared" si="102"/>
        <v>42169245</v>
      </c>
    </row>
    <row r="1532" spans="1:16" x14ac:dyDescent="0.25">
      <c r="A1532" s="112">
        <v>6100</v>
      </c>
      <c r="B1532" s="321" t="s">
        <v>346</v>
      </c>
      <c r="C1532" s="322"/>
      <c r="D1532" s="110">
        <f>SUM(D1533:D1596)</f>
        <v>615974</v>
      </c>
      <c r="E1532" s="111">
        <f>SUM(E1533:E1596)</f>
        <v>615974</v>
      </c>
      <c r="F1532" s="111">
        <f t="shared" ref="F1532:P1532" si="103">SUM(F1533:F1604)</f>
        <v>615974</v>
      </c>
      <c r="G1532" s="111">
        <f t="shared" si="103"/>
        <v>615974</v>
      </c>
      <c r="H1532" s="111">
        <f t="shared" si="103"/>
        <v>615974</v>
      </c>
      <c r="I1532" s="111">
        <f t="shared" si="103"/>
        <v>3799096</v>
      </c>
      <c r="J1532" s="111">
        <f t="shared" si="103"/>
        <v>3799096</v>
      </c>
      <c r="K1532" s="111">
        <f t="shared" si="103"/>
        <v>3799096</v>
      </c>
      <c r="L1532" s="111">
        <f t="shared" si="103"/>
        <v>3799096</v>
      </c>
      <c r="M1532" s="111">
        <f t="shared" si="103"/>
        <v>5964330</v>
      </c>
      <c r="N1532" s="111">
        <f t="shared" si="103"/>
        <v>5964330</v>
      </c>
      <c r="O1532" s="111">
        <f t="shared" si="103"/>
        <v>5964331</v>
      </c>
      <c r="P1532" s="111">
        <f t="shared" si="103"/>
        <v>36169245</v>
      </c>
    </row>
    <row r="1533" spans="1:16" x14ac:dyDescent="0.25">
      <c r="A1533" s="327">
        <v>611</v>
      </c>
      <c r="B1533" s="329" t="s">
        <v>347</v>
      </c>
      <c r="C1533" s="156">
        <v>11</v>
      </c>
      <c r="D1533" s="101"/>
      <c r="E1533" s="31"/>
      <c r="F1533" s="31"/>
      <c r="G1533" s="31"/>
      <c r="H1533" s="31"/>
      <c r="I1533" s="31"/>
      <c r="J1533" s="31"/>
      <c r="K1533" s="31"/>
      <c r="L1533" s="31"/>
      <c r="M1533" s="31"/>
      <c r="N1533" s="31"/>
      <c r="O1533" s="31"/>
      <c r="P1533" s="83">
        <f t="shared" ref="P1533:P1604" si="104">SUM(D1533:O1533)</f>
        <v>0</v>
      </c>
    </row>
    <row r="1534" spans="1:16" x14ac:dyDescent="0.25">
      <c r="A1534" s="328"/>
      <c r="B1534" s="330"/>
      <c r="C1534" s="156">
        <v>12</v>
      </c>
      <c r="D1534" s="101"/>
      <c r="E1534" s="31"/>
      <c r="F1534" s="31"/>
      <c r="G1534" s="31"/>
      <c r="H1534" s="31"/>
      <c r="I1534" s="31"/>
      <c r="J1534" s="31"/>
      <c r="K1534" s="31"/>
      <c r="L1534" s="31"/>
      <c r="M1534" s="31"/>
      <c r="N1534" s="31"/>
      <c r="O1534" s="31"/>
      <c r="P1534" s="83">
        <f t="shared" si="104"/>
        <v>0</v>
      </c>
    </row>
    <row r="1535" spans="1:16" x14ac:dyDescent="0.25">
      <c r="A1535" s="328"/>
      <c r="B1535" s="330"/>
      <c r="C1535" s="156">
        <v>14</v>
      </c>
      <c r="D1535" s="101"/>
      <c r="E1535" s="31"/>
      <c r="F1535" s="31"/>
      <c r="G1535" s="31"/>
      <c r="H1535" s="31"/>
      <c r="I1535" s="31"/>
      <c r="J1535" s="31"/>
      <c r="K1535" s="31"/>
      <c r="L1535" s="31"/>
      <c r="M1535" s="31"/>
      <c r="N1535" s="31"/>
      <c r="O1535" s="31"/>
      <c r="P1535" s="83">
        <f t="shared" si="104"/>
        <v>0</v>
      </c>
    </row>
    <row r="1536" spans="1:16" x14ac:dyDescent="0.25">
      <c r="A1536" s="328"/>
      <c r="B1536" s="330"/>
      <c r="C1536" s="156">
        <v>15</v>
      </c>
      <c r="D1536" s="101"/>
      <c r="E1536" s="31"/>
      <c r="F1536" s="31"/>
      <c r="G1536" s="31"/>
      <c r="H1536" s="31"/>
      <c r="I1536" s="31"/>
      <c r="J1536" s="31"/>
      <c r="K1536" s="31"/>
      <c r="L1536" s="31"/>
      <c r="M1536" s="31"/>
      <c r="N1536" s="31"/>
      <c r="O1536" s="31"/>
      <c r="P1536" s="83">
        <f t="shared" si="104"/>
        <v>0</v>
      </c>
    </row>
    <row r="1537" spans="1:16" x14ac:dyDescent="0.25">
      <c r="A1537" s="328"/>
      <c r="B1537" s="330"/>
      <c r="C1537" s="156">
        <v>16</v>
      </c>
      <c r="D1537" s="101"/>
      <c r="E1537" s="31"/>
      <c r="F1537" s="31"/>
      <c r="G1537" s="31"/>
      <c r="H1537" s="31"/>
      <c r="I1537" s="31"/>
      <c r="J1537" s="31"/>
      <c r="K1537" s="31"/>
      <c r="L1537" s="31"/>
      <c r="M1537" s="31"/>
      <c r="N1537" s="31"/>
      <c r="O1537" s="31"/>
      <c r="P1537" s="83">
        <f t="shared" si="104"/>
        <v>0</v>
      </c>
    </row>
    <row r="1538" spans="1:16" x14ac:dyDescent="0.25">
      <c r="A1538" s="328"/>
      <c r="B1538" s="330"/>
      <c r="C1538" s="156">
        <v>17</v>
      </c>
      <c r="D1538" s="101"/>
      <c r="E1538" s="31"/>
      <c r="F1538" s="31"/>
      <c r="G1538" s="31"/>
      <c r="H1538" s="31"/>
      <c r="I1538" s="31"/>
      <c r="J1538" s="31"/>
      <c r="K1538" s="31"/>
      <c r="L1538" s="31"/>
      <c r="M1538" s="31"/>
      <c r="N1538" s="31"/>
      <c r="O1538" s="31"/>
      <c r="P1538" s="83">
        <f t="shared" si="104"/>
        <v>0</v>
      </c>
    </row>
    <row r="1539" spans="1:16" x14ac:dyDescent="0.25">
      <c r="A1539" s="328"/>
      <c r="B1539" s="330"/>
      <c r="C1539" s="156">
        <v>25</v>
      </c>
      <c r="D1539" s="101"/>
      <c r="E1539" s="31"/>
      <c r="F1539" s="31"/>
      <c r="G1539" s="31"/>
      <c r="H1539" s="31"/>
      <c r="I1539" s="31"/>
      <c r="J1539" s="31"/>
      <c r="K1539" s="31"/>
      <c r="L1539" s="31"/>
      <c r="M1539" s="31"/>
      <c r="N1539" s="31"/>
      <c r="O1539" s="31"/>
      <c r="P1539" s="83">
        <f t="shared" si="104"/>
        <v>0</v>
      </c>
    </row>
    <row r="1540" spans="1:16" x14ac:dyDescent="0.25">
      <c r="A1540" s="328"/>
      <c r="B1540" s="330"/>
      <c r="C1540" s="156">
        <v>26</v>
      </c>
      <c r="D1540" s="101"/>
      <c r="E1540" s="31"/>
      <c r="F1540" s="31"/>
      <c r="G1540" s="31"/>
      <c r="H1540" s="31"/>
      <c r="I1540" s="31"/>
      <c r="J1540" s="31"/>
      <c r="K1540" s="31"/>
      <c r="L1540" s="31"/>
      <c r="M1540" s="31"/>
      <c r="N1540" s="31"/>
      <c r="O1540" s="31"/>
      <c r="P1540" s="83">
        <f t="shared" si="104"/>
        <v>0</v>
      </c>
    </row>
    <row r="1541" spans="1:16" x14ac:dyDescent="0.25">
      <c r="A1541" s="333"/>
      <c r="B1541" s="334"/>
      <c r="C1541" s="156">
        <v>27</v>
      </c>
      <c r="D1541" s="101"/>
      <c r="E1541" s="31"/>
      <c r="F1541" s="31"/>
      <c r="G1541" s="31"/>
      <c r="H1541" s="31"/>
      <c r="I1541" s="31"/>
      <c r="J1541" s="31"/>
      <c r="K1541" s="31"/>
      <c r="L1541" s="31"/>
      <c r="M1541" s="31"/>
      <c r="N1541" s="31"/>
      <c r="O1541" s="31"/>
      <c r="P1541" s="83">
        <f t="shared" si="104"/>
        <v>0</v>
      </c>
    </row>
    <row r="1542" spans="1:16" x14ac:dyDescent="0.25">
      <c r="A1542" s="327">
        <v>612</v>
      </c>
      <c r="B1542" s="329" t="s">
        <v>348</v>
      </c>
      <c r="C1542" s="156">
        <v>11</v>
      </c>
      <c r="D1542" s="101"/>
      <c r="E1542" s="31"/>
      <c r="F1542" s="31"/>
      <c r="G1542" s="31"/>
      <c r="H1542" s="31"/>
      <c r="I1542" s="31"/>
      <c r="J1542" s="31"/>
      <c r="K1542" s="31"/>
      <c r="L1542" s="31"/>
      <c r="M1542" s="31"/>
      <c r="N1542" s="31"/>
      <c r="O1542" s="31"/>
      <c r="P1542" s="83">
        <f t="shared" si="104"/>
        <v>0</v>
      </c>
    </row>
    <row r="1543" spans="1:16" x14ac:dyDescent="0.25">
      <c r="A1543" s="328"/>
      <c r="B1543" s="330"/>
      <c r="C1543" s="156">
        <v>12</v>
      </c>
      <c r="D1543" s="101"/>
      <c r="E1543" s="31"/>
      <c r="F1543" s="31"/>
      <c r="G1543" s="31"/>
      <c r="H1543" s="31"/>
      <c r="I1543" s="31"/>
      <c r="J1543" s="31"/>
      <c r="K1543" s="31"/>
      <c r="L1543" s="31"/>
      <c r="M1543" s="31"/>
      <c r="N1543" s="31"/>
      <c r="O1543" s="31"/>
      <c r="P1543" s="83">
        <f t="shared" si="104"/>
        <v>0</v>
      </c>
    </row>
    <row r="1544" spans="1:16" x14ac:dyDescent="0.25">
      <c r="A1544" s="328"/>
      <c r="B1544" s="330"/>
      <c r="C1544" s="156">
        <v>14</v>
      </c>
      <c r="D1544" s="101"/>
      <c r="E1544" s="31"/>
      <c r="F1544" s="31"/>
      <c r="G1544" s="31"/>
      <c r="H1544" s="31"/>
      <c r="I1544" s="31"/>
      <c r="J1544" s="31"/>
      <c r="K1544" s="31"/>
      <c r="L1544" s="31"/>
      <c r="M1544" s="31"/>
      <c r="N1544" s="31"/>
      <c r="O1544" s="31"/>
      <c r="P1544" s="83">
        <f t="shared" si="104"/>
        <v>0</v>
      </c>
    </row>
    <row r="1545" spans="1:16" x14ac:dyDescent="0.25">
      <c r="A1545" s="328"/>
      <c r="B1545" s="330"/>
      <c r="C1545" s="156">
        <v>15</v>
      </c>
      <c r="D1545" s="101">
        <v>219300</v>
      </c>
      <c r="E1545" s="101">
        <v>219300</v>
      </c>
      <c r="F1545" s="101">
        <v>219300</v>
      </c>
      <c r="G1545" s="101">
        <v>219300</v>
      </c>
      <c r="H1545" s="101">
        <v>219300</v>
      </c>
      <c r="I1545" s="101">
        <v>219300</v>
      </c>
      <c r="J1545" s="101">
        <v>219300</v>
      </c>
      <c r="K1545" s="101">
        <v>219300</v>
      </c>
      <c r="L1545" s="101">
        <v>219300</v>
      </c>
      <c r="M1545" s="101">
        <v>219300</v>
      </c>
      <c r="N1545" s="101">
        <v>219300</v>
      </c>
      <c r="O1545" s="101">
        <v>219300</v>
      </c>
      <c r="P1545" s="83">
        <f t="shared" si="104"/>
        <v>2631600</v>
      </c>
    </row>
    <row r="1546" spans="1:16" x14ac:dyDescent="0.25">
      <c r="A1546" s="328"/>
      <c r="B1546" s="330"/>
      <c r="C1546" s="156">
        <v>16</v>
      </c>
      <c r="D1546" s="101"/>
      <c r="E1546" s="31"/>
      <c r="F1546" s="31"/>
      <c r="G1546" s="31"/>
      <c r="H1546" s="31"/>
      <c r="I1546" s="31"/>
      <c r="J1546" s="31"/>
      <c r="K1546" s="31"/>
      <c r="L1546" s="31"/>
      <c r="M1546" s="31"/>
      <c r="N1546" s="31"/>
      <c r="O1546" s="31"/>
      <c r="P1546" s="83">
        <f t="shared" si="104"/>
        <v>0</v>
      </c>
    </row>
    <row r="1547" spans="1:16" x14ac:dyDescent="0.25">
      <c r="A1547" s="328"/>
      <c r="B1547" s="330"/>
      <c r="C1547" s="156">
        <v>17</v>
      </c>
      <c r="D1547" s="101"/>
      <c r="E1547" s="31"/>
      <c r="F1547" s="31"/>
      <c r="G1547" s="31"/>
      <c r="H1547" s="31"/>
      <c r="I1547" s="31"/>
      <c r="J1547" s="31"/>
      <c r="K1547" s="31"/>
      <c r="L1547" s="31"/>
      <c r="M1547" s="31"/>
      <c r="N1547" s="31"/>
      <c r="O1547" s="31"/>
      <c r="P1547" s="83">
        <f t="shared" si="104"/>
        <v>0</v>
      </c>
    </row>
    <row r="1548" spans="1:16" x14ac:dyDescent="0.25">
      <c r="A1548" s="328"/>
      <c r="B1548" s="330"/>
      <c r="C1548" s="156">
        <v>25</v>
      </c>
      <c r="D1548" s="101"/>
      <c r="E1548" s="31"/>
      <c r="F1548" s="31"/>
      <c r="G1548" s="31"/>
      <c r="H1548" s="31"/>
      <c r="I1548" s="31"/>
      <c r="J1548" s="31"/>
      <c r="K1548" s="31"/>
      <c r="L1548" s="31"/>
      <c r="M1548" s="31"/>
      <c r="N1548" s="31"/>
      <c r="O1548" s="31"/>
      <c r="P1548" s="83">
        <f t="shared" si="104"/>
        <v>0</v>
      </c>
    </row>
    <row r="1549" spans="1:16" x14ac:dyDescent="0.25">
      <c r="A1549" s="328"/>
      <c r="B1549" s="330"/>
      <c r="C1549" s="156">
        <v>26</v>
      </c>
      <c r="D1549" s="101"/>
      <c r="E1549" s="31"/>
      <c r="F1549" s="31"/>
      <c r="G1549" s="31"/>
      <c r="H1549" s="31"/>
      <c r="I1549" s="31"/>
      <c r="J1549" s="31"/>
      <c r="K1549" s="31"/>
      <c r="L1549" s="31"/>
      <c r="M1549" s="31"/>
      <c r="N1549" s="31"/>
      <c r="O1549" s="31"/>
      <c r="P1549" s="83">
        <f t="shared" si="104"/>
        <v>0</v>
      </c>
    </row>
    <row r="1550" spans="1:16" x14ac:dyDescent="0.25">
      <c r="A1550" s="333"/>
      <c r="B1550" s="334"/>
      <c r="C1550" s="156">
        <v>27</v>
      </c>
      <c r="D1550" s="101"/>
      <c r="E1550" s="31"/>
      <c r="F1550" s="31"/>
      <c r="G1550" s="31"/>
      <c r="H1550" s="31"/>
      <c r="I1550" s="31"/>
      <c r="J1550" s="31"/>
      <c r="K1550" s="31"/>
      <c r="L1550" s="31"/>
      <c r="M1550" s="31"/>
      <c r="N1550" s="31"/>
      <c r="O1550" s="31"/>
      <c r="P1550" s="83">
        <f t="shared" si="104"/>
        <v>0</v>
      </c>
    </row>
    <row r="1551" spans="1:16" x14ac:dyDescent="0.25">
      <c r="A1551" s="327">
        <v>613</v>
      </c>
      <c r="B1551" s="329" t="s">
        <v>349</v>
      </c>
      <c r="C1551" s="156">
        <v>11</v>
      </c>
      <c r="D1551" s="101"/>
      <c r="E1551" s="31"/>
      <c r="F1551" s="31"/>
      <c r="G1551" s="31"/>
      <c r="H1551" s="31"/>
      <c r="I1551" s="31"/>
      <c r="J1551" s="31"/>
      <c r="K1551" s="31"/>
      <c r="L1551" s="31"/>
      <c r="M1551" s="31"/>
      <c r="N1551" s="31"/>
      <c r="O1551" s="31"/>
      <c r="P1551" s="83">
        <f t="shared" si="104"/>
        <v>0</v>
      </c>
    </row>
    <row r="1552" spans="1:16" x14ac:dyDescent="0.25">
      <c r="A1552" s="328"/>
      <c r="B1552" s="330"/>
      <c r="C1552" s="156">
        <v>12</v>
      </c>
      <c r="D1552" s="101"/>
      <c r="E1552" s="31"/>
      <c r="F1552" s="31"/>
      <c r="G1552" s="31"/>
      <c r="H1552" s="31"/>
      <c r="I1552" s="31"/>
      <c r="J1552" s="31"/>
      <c r="K1552" s="31"/>
      <c r="L1552" s="31"/>
      <c r="M1552" s="31"/>
      <c r="N1552" s="31"/>
      <c r="O1552" s="31"/>
      <c r="P1552" s="83">
        <f t="shared" si="104"/>
        <v>0</v>
      </c>
    </row>
    <row r="1553" spans="1:16" x14ac:dyDescent="0.25">
      <c r="A1553" s="328"/>
      <c r="B1553" s="330"/>
      <c r="C1553" s="156">
        <v>14</v>
      </c>
      <c r="D1553" s="101"/>
      <c r="E1553" s="31"/>
      <c r="F1553" s="31"/>
      <c r="G1553" s="31"/>
      <c r="H1553" s="31"/>
      <c r="I1553" s="31"/>
      <c r="J1553" s="31"/>
      <c r="K1553" s="31"/>
      <c r="L1553" s="31"/>
      <c r="M1553" s="31"/>
      <c r="N1553" s="31"/>
      <c r="O1553" s="31"/>
      <c r="P1553" s="83">
        <f t="shared" si="104"/>
        <v>0</v>
      </c>
    </row>
    <row r="1554" spans="1:16" x14ac:dyDescent="0.25">
      <c r="A1554" s="328"/>
      <c r="B1554" s="330"/>
      <c r="C1554" s="156">
        <v>15</v>
      </c>
      <c r="D1554" s="101"/>
      <c r="E1554" s="31"/>
      <c r="F1554" s="31"/>
      <c r="G1554" s="31"/>
      <c r="H1554" s="31"/>
      <c r="I1554" s="31"/>
      <c r="J1554" s="31"/>
      <c r="K1554" s="31"/>
      <c r="L1554" s="31"/>
      <c r="M1554" s="31"/>
      <c r="N1554" s="31"/>
      <c r="O1554" s="31"/>
      <c r="P1554" s="83">
        <f t="shared" si="104"/>
        <v>0</v>
      </c>
    </row>
    <row r="1555" spans="1:16" x14ac:dyDescent="0.25">
      <c r="A1555" s="328"/>
      <c r="B1555" s="330"/>
      <c r="C1555" s="156">
        <v>16</v>
      </c>
      <c r="D1555" s="101"/>
      <c r="E1555" s="31"/>
      <c r="F1555" s="31"/>
      <c r="G1555" s="31"/>
      <c r="H1555" s="31"/>
      <c r="I1555" s="31"/>
      <c r="J1555" s="31"/>
      <c r="K1555" s="31"/>
      <c r="L1555" s="31"/>
      <c r="M1555" s="31"/>
      <c r="N1555" s="31"/>
      <c r="O1555" s="31"/>
      <c r="P1555" s="83">
        <f t="shared" si="104"/>
        <v>0</v>
      </c>
    </row>
    <row r="1556" spans="1:16" x14ac:dyDescent="0.25">
      <c r="A1556" s="328"/>
      <c r="B1556" s="330"/>
      <c r="C1556" s="156">
        <v>17</v>
      </c>
      <c r="D1556" s="101"/>
      <c r="E1556" s="31"/>
      <c r="F1556" s="31"/>
      <c r="G1556" s="31"/>
      <c r="H1556" s="31"/>
      <c r="I1556" s="31"/>
      <c r="J1556" s="31"/>
      <c r="K1556" s="31"/>
      <c r="L1556" s="31"/>
      <c r="M1556" s="31"/>
      <c r="N1556" s="31"/>
      <c r="O1556" s="31"/>
      <c r="P1556" s="83">
        <f t="shared" si="104"/>
        <v>0</v>
      </c>
    </row>
    <row r="1557" spans="1:16" x14ac:dyDescent="0.25">
      <c r="A1557" s="328"/>
      <c r="B1557" s="330"/>
      <c r="C1557" s="156">
        <v>25</v>
      </c>
      <c r="D1557" s="101">
        <v>145044</v>
      </c>
      <c r="E1557" s="101">
        <v>145044</v>
      </c>
      <c r="F1557" s="101">
        <v>145044</v>
      </c>
      <c r="G1557" s="101">
        <v>145044</v>
      </c>
      <c r="H1557" s="101">
        <v>145044</v>
      </c>
      <c r="I1557" s="101">
        <v>145044</v>
      </c>
      <c r="J1557" s="101">
        <v>145044</v>
      </c>
      <c r="K1557" s="101">
        <v>145044</v>
      </c>
      <c r="L1557" s="101">
        <v>145044</v>
      </c>
      <c r="M1557" s="101">
        <v>145044</v>
      </c>
      <c r="N1557" s="101">
        <v>145044</v>
      </c>
      <c r="O1557" s="101">
        <v>145044</v>
      </c>
      <c r="P1557" s="83">
        <f t="shared" si="104"/>
        <v>1740528</v>
      </c>
    </row>
    <row r="1558" spans="1:16" x14ac:dyDescent="0.25">
      <c r="A1558" s="328"/>
      <c r="B1558" s="330"/>
      <c r="C1558" s="156">
        <v>26</v>
      </c>
      <c r="D1558" s="101"/>
      <c r="E1558" s="31"/>
      <c r="F1558" s="31"/>
      <c r="G1558" s="31"/>
      <c r="H1558" s="31"/>
      <c r="I1558" s="31"/>
      <c r="J1558" s="31"/>
      <c r="K1558" s="31"/>
      <c r="L1558" s="31"/>
      <c r="M1558" s="31"/>
      <c r="N1558" s="31"/>
      <c r="O1558" s="31"/>
      <c r="P1558" s="83">
        <f t="shared" si="104"/>
        <v>0</v>
      </c>
    </row>
    <row r="1559" spans="1:16" x14ac:dyDescent="0.25">
      <c r="A1559" s="333"/>
      <c r="B1559" s="334"/>
      <c r="C1559" s="156">
        <v>27</v>
      </c>
      <c r="D1559" s="101"/>
      <c r="E1559" s="31"/>
      <c r="F1559" s="31"/>
      <c r="G1559" s="31"/>
      <c r="H1559" s="31"/>
      <c r="I1559" s="31"/>
      <c r="J1559" s="31"/>
      <c r="K1559" s="31"/>
      <c r="L1559" s="31"/>
      <c r="M1559" s="31"/>
      <c r="N1559" s="31"/>
      <c r="O1559" s="31"/>
      <c r="P1559" s="83">
        <f t="shared" si="104"/>
        <v>0</v>
      </c>
    </row>
    <row r="1560" spans="1:16" x14ac:dyDescent="0.25">
      <c r="A1560" s="327">
        <v>614</v>
      </c>
      <c r="B1560" s="329" t="s">
        <v>350</v>
      </c>
      <c r="C1560" s="156">
        <v>11</v>
      </c>
      <c r="D1560" s="101"/>
      <c r="E1560" s="31"/>
      <c r="F1560" s="31"/>
      <c r="G1560" s="31"/>
      <c r="H1560" s="31"/>
      <c r="I1560" s="31"/>
      <c r="J1560" s="31"/>
      <c r="K1560" s="31"/>
      <c r="L1560" s="31"/>
      <c r="M1560" s="31"/>
      <c r="N1560" s="31"/>
      <c r="O1560" s="31"/>
      <c r="P1560" s="83">
        <f t="shared" si="104"/>
        <v>0</v>
      </c>
    </row>
    <row r="1561" spans="1:16" x14ac:dyDescent="0.25">
      <c r="A1561" s="328"/>
      <c r="B1561" s="330"/>
      <c r="C1561" s="156">
        <v>12</v>
      </c>
      <c r="D1561" s="101"/>
      <c r="E1561" s="31"/>
      <c r="F1561" s="31"/>
      <c r="G1561" s="31"/>
      <c r="H1561" s="31"/>
      <c r="I1561" s="31"/>
      <c r="J1561" s="31"/>
      <c r="K1561" s="31"/>
      <c r="L1561" s="31"/>
      <c r="M1561" s="31"/>
      <c r="N1561" s="31"/>
      <c r="O1561" s="31"/>
      <c r="P1561" s="83">
        <f t="shared" si="104"/>
        <v>0</v>
      </c>
    </row>
    <row r="1562" spans="1:16" x14ac:dyDescent="0.25">
      <c r="A1562" s="328"/>
      <c r="B1562" s="330"/>
      <c r="C1562" s="156">
        <v>14</v>
      </c>
      <c r="D1562" s="101"/>
      <c r="E1562" s="31"/>
      <c r="F1562" s="31"/>
      <c r="G1562" s="31"/>
      <c r="H1562" s="31"/>
      <c r="I1562" s="31"/>
      <c r="J1562" s="31"/>
      <c r="K1562" s="31"/>
      <c r="L1562" s="31"/>
      <c r="M1562" s="31"/>
      <c r="N1562" s="31"/>
      <c r="O1562" s="31"/>
      <c r="P1562" s="83">
        <f t="shared" si="104"/>
        <v>0</v>
      </c>
    </row>
    <row r="1563" spans="1:16" x14ac:dyDescent="0.25">
      <c r="A1563" s="328"/>
      <c r="B1563" s="330"/>
      <c r="C1563" s="156">
        <v>15</v>
      </c>
      <c r="D1563" s="101"/>
      <c r="E1563" s="31"/>
      <c r="F1563" s="31"/>
      <c r="G1563" s="31"/>
      <c r="H1563" s="31"/>
      <c r="I1563" s="31"/>
      <c r="J1563" s="31"/>
      <c r="K1563" s="31"/>
      <c r="L1563" s="31"/>
      <c r="M1563" s="31"/>
      <c r="N1563" s="31"/>
      <c r="O1563" s="31"/>
      <c r="P1563" s="83">
        <f t="shared" si="104"/>
        <v>0</v>
      </c>
    </row>
    <row r="1564" spans="1:16" x14ac:dyDescent="0.25">
      <c r="A1564" s="328"/>
      <c r="B1564" s="330"/>
      <c r="C1564" s="156">
        <v>16</v>
      </c>
      <c r="D1564" s="101"/>
      <c r="E1564" s="31"/>
      <c r="F1564" s="31"/>
      <c r="G1564" s="31"/>
      <c r="H1564" s="31"/>
      <c r="I1564" s="31"/>
      <c r="J1564" s="31"/>
      <c r="K1564" s="31"/>
      <c r="L1564" s="31"/>
      <c r="M1564" s="31"/>
      <c r="N1564" s="31"/>
      <c r="O1564" s="31"/>
      <c r="P1564" s="83">
        <f t="shared" si="104"/>
        <v>0</v>
      </c>
    </row>
    <row r="1565" spans="1:16" x14ac:dyDescent="0.25">
      <c r="A1565" s="328"/>
      <c r="B1565" s="330"/>
      <c r="C1565" s="156">
        <v>17</v>
      </c>
      <c r="D1565" s="101"/>
      <c r="E1565" s="31"/>
      <c r="F1565" s="31"/>
      <c r="G1565" s="31"/>
      <c r="H1565" s="31"/>
      <c r="I1565" s="31"/>
      <c r="J1565" s="31"/>
      <c r="K1565" s="31"/>
      <c r="L1565" s="31"/>
      <c r="M1565" s="31"/>
      <c r="N1565" s="31"/>
      <c r="O1565" s="31"/>
      <c r="P1565" s="83">
        <f t="shared" si="104"/>
        <v>0</v>
      </c>
    </row>
    <row r="1566" spans="1:16" x14ac:dyDescent="0.25">
      <c r="A1566" s="328"/>
      <c r="B1566" s="330"/>
      <c r="C1566" s="156">
        <v>25</v>
      </c>
      <c r="D1566" s="101"/>
      <c r="E1566" s="31"/>
      <c r="F1566" s="31"/>
      <c r="G1566" s="31"/>
      <c r="H1566" s="31"/>
      <c r="I1566" s="31"/>
      <c r="J1566" s="31"/>
      <c r="K1566" s="31"/>
      <c r="L1566" s="31"/>
      <c r="M1566" s="31"/>
      <c r="N1566" s="31"/>
      <c r="O1566" s="31"/>
      <c r="P1566" s="83">
        <f t="shared" si="104"/>
        <v>0</v>
      </c>
    </row>
    <row r="1567" spans="1:16" x14ac:dyDescent="0.25">
      <c r="A1567" s="328"/>
      <c r="B1567" s="330"/>
      <c r="C1567" s="156">
        <v>26</v>
      </c>
      <c r="D1567" s="101"/>
      <c r="E1567" s="31"/>
      <c r="F1567" s="31"/>
      <c r="G1567" s="31"/>
      <c r="H1567" s="31"/>
      <c r="I1567" s="31"/>
      <c r="J1567" s="31"/>
      <c r="K1567" s="31"/>
      <c r="L1567" s="31"/>
      <c r="M1567" s="31"/>
      <c r="N1567" s="31"/>
      <c r="O1567" s="31"/>
      <c r="P1567" s="83">
        <f t="shared" si="104"/>
        <v>0</v>
      </c>
    </row>
    <row r="1568" spans="1:16" x14ac:dyDescent="0.25">
      <c r="A1568" s="333"/>
      <c r="B1568" s="334"/>
      <c r="C1568" s="156">
        <v>27</v>
      </c>
      <c r="D1568" s="101"/>
      <c r="E1568" s="31"/>
      <c r="F1568" s="31"/>
      <c r="G1568" s="31"/>
      <c r="H1568" s="31"/>
      <c r="I1568" s="31"/>
      <c r="J1568" s="31"/>
      <c r="K1568" s="31"/>
      <c r="L1568" s="31"/>
      <c r="M1568" s="31"/>
      <c r="N1568" s="31"/>
      <c r="O1568" s="31"/>
      <c r="P1568" s="83">
        <f t="shared" si="104"/>
        <v>0</v>
      </c>
    </row>
    <row r="1569" spans="1:16" x14ac:dyDescent="0.25">
      <c r="A1569" s="327">
        <v>615</v>
      </c>
      <c r="B1569" s="329" t="s">
        <v>351</v>
      </c>
      <c r="C1569" s="156">
        <v>11</v>
      </c>
      <c r="D1569" s="101">
        <v>251630</v>
      </c>
      <c r="E1569" s="101">
        <v>251630</v>
      </c>
      <c r="F1569" s="101">
        <v>251630</v>
      </c>
      <c r="G1569" s="101">
        <v>251630</v>
      </c>
      <c r="H1569" s="101">
        <v>251630</v>
      </c>
      <c r="I1569" s="101">
        <v>251630</v>
      </c>
      <c r="J1569" s="101">
        <v>251630</v>
      </c>
      <c r="K1569" s="101">
        <v>251630</v>
      </c>
      <c r="L1569" s="101">
        <v>251630</v>
      </c>
      <c r="M1569" s="101">
        <v>251630</v>
      </c>
      <c r="N1569" s="101">
        <v>251630</v>
      </c>
      <c r="O1569" s="101">
        <v>251627</v>
      </c>
      <c r="P1569" s="83">
        <f>SUM(D1569:O1569)</f>
        <v>3019557</v>
      </c>
    </row>
    <row r="1570" spans="1:16" x14ac:dyDescent="0.25">
      <c r="A1570" s="328"/>
      <c r="B1570" s="330"/>
      <c r="C1570" s="156">
        <v>12</v>
      </c>
      <c r="D1570" s="101"/>
      <c r="E1570" s="31"/>
      <c r="F1570" s="31"/>
      <c r="G1570" s="31"/>
      <c r="H1570" s="31"/>
      <c r="I1570" s="31"/>
      <c r="J1570" s="31"/>
      <c r="K1570" s="31"/>
      <c r="L1570" s="31"/>
      <c r="M1570" s="31"/>
      <c r="N1570" s="31"/>
      <c r="O1570" s="31"/>
      <c r="P1570" s="83">
        <f t="shared" si="104"/>
        <v>0</v>
      </c>
    </row>
    <row r="1571" spans="1:16" x14ac:dyDescent="0.25">
      <c r="A1571" s="328"/>
      <c r="B1571" s="330"/>
      <c r="C1571" s="156">
        <v>14</v>
      </c>
      <c r="D1571" s="101"/>
      <c r="E1571" s="101"/>
      <c r="F1571" s="101"/>
      <c r="G1571" s="101"/>
      <c r="H1571" s="101"/>
      <c r="I1571" s="101"/>
      <c r="J1571" s="101"/>
      <c r="K1571" s="101"/>
      <c r="L1571" s="101"/>
      <c r="M1571" s="101"/>
      <c r="N1571" s="101"/>
      <c r="O1571" s="101"/>
      <c r="P1571" s="83">
        <f>SUM(D1571:O1571)</f>
        <v>0</v>
      </c>
    </row>
    <row r="1572" spans="1:16" x14ac:dyDescent="0.25">
      <c r="A1572" s="328"/>
      <c r="B1572" s="330"/>
      <c r="C1572" s="156">
        <v>15</v>
      </c>
      <c r="D1572" s="101"/>
      <c r="E1572" s="31"/>
      <c r="F1572" s="31"/>
      <c r="G1572" s="31"/>
      <c r="H1572" s="31"/>
      <c r="I1572" s="101">
        <v>3183122</v>
      </c>
      <c r="J1572" s="101">
        <v>3183122</v>
      </c>
      <c r="K1572" s="101">
        <v>3183122</v>
      </c>
      <c r="L1572" s="101">
        <v>3183122</v>
      </c>
      <c r="M1572" s="101">
        <v>3183122</v>
      </c>
      <c r="N1572" s="101">
        <v>3183122</v>
      </c>
      <c r="O1572" s="101">
        <v>3183125</v>
      </c>
      <c r="P1572" s="83">
        <f>SUM(D1572:O1572)</f>
        <v>22281857</v>
      </c>
    </row>
    <row r="1573" spans="1:16" x14ac:dyDescent="0.25">
      <c r="A1573" s="328"/>
      <c r="B1573" s="330"/>
      <c r="C1573" s="156">
        <v>16</v>
      </c>
      <c r="D1573" s="101"/>
      <c r="E1573" s="31"/>
      <c r="F1573" s="31"/>
      <c r="G1573" s="31"/>
      <c r="H1573" s="31"/>
      <c r="I1573" s="31"/>
      <c r="J1573" s="31"/>
      <c r="K1573" s="31"/>
      <c r="L1573" s="31"/>
      <c r="M1573" s="31"/>
      <c r="N1573" s="31"/>
      <c r="O1573" s="31"/>
      <c r="P1573" s="83">
        <f t="shared" si="104"/>
        <v>0</v>
      </c>
    </row>
    <row r="1574" spans="1:16" x14ac:dyDescent="0.25">
      <c r="A1574" s="328"/>
      <c r="B1574" s="330"/>
      <c r="C1574" s="156">
        <v>17</v>
      </c>
      <c r="D1574" s="101"/>
      <c r="E1574" s="31"/>
      <c r="F1574" s="31"/>
      <c r="G1574" s="31"/>
      <c r="H1574" s="31"/>
      <c r="I1574" s="31"/>
      <c r="J1574" s="31"/>
      <c r="K1574" s="31"/>
      <c r="L1574" s="31"/>
      <c r="M1574" s="31"/>
      <c r="N1574" s="31"/>
      <c r="O1574" s="31"/>
      <c r="P1574" s="83">
        <f t="shared" si="104"/>
        <v>0</v>
      </c>
    </row>
    <row r="1575" spans="1:16" x14ac:dyDescent="0.25">
      <c r="A1575" s="328"/>
      <c r="B1575" s="330"/>
      <c r="C1575" s="156">
        <v>25</v>
      </c>
      <c r="D1575" s="31"/>
      <c r="E1575" s="31"/>
      <c r="F1575" s="31"/>
      <c r="G1575" s="31"/>
      <c r="H1575" s="31"/>
      <c r="I1575" s="31"/>
      <c r="J1575" s="31"/>
      <c r="K1575" s="31"/>
      <c r="L1575" s="31"/>
      <c r="M1575" s="31">
        <v>2165234</v>
      </c>
      <c r="N1575" s="31">
        <v>2165234</v>
      </c>
      <c r="O1575" s="31">
        <v>2165235</v>
      </c>
      <c r="P1575" s="83">
        <f t="shared" si="104"/>
        <v>6495703</v>
      </c>
    </row>
    <row r="1576" spans="1:16" x14ac:dyDescent="0.25">
      <c r="A1576" s="328"/>
      <c r="B1576" s="330"/>
      <c r="C1576" s="156">
        <v>26</v>
      </c>
      <c r="D1576" s="101"/>
      <c r="E1576" s="101"/>
      <c r="F1576" s="101"/>
      <c r="G1576" s="101"/>
      <c r="H1576" s="101"/>
      <c r="I1576" s="220"/>
      <c r="J1576" s="220"/>
      <c r="K1576" s="220"/>
      <c r="L1576" s="220"/>
      <c r="M1576" s="220"/>
      <c r="N1576" s="220"/>
      <c r="O1576" s="220"/>
      <c r="P1576" s="83">
        <f t="shared" si="104"/>
        <v>0</v>
      </c>
    </row>
    <row r="1577" spans="1:16" x14ac:dyDescent="0.25">
      <c r="A1577" s="333"/>
      <c r="B1577" s="334"/>
      <c r="C1577" s="156">
        <v>27</v>
      </c>
      <c r="D1577" s="101"/>
      <c r="E1577" s="31"/>
      <c r="F1577" s="31"/>
      <c r="G1577" s="31"/>
      <c r="H1577" s="31"/>
      <c r="I1577" s="31"/>
      <c r="J1577" s="31"/>
      <c r="K1577" s="31"/>
      <c r="L1577" s="31"/>
      <c r="M1577" s="31"/>
      <c r="N1577" s="31"/>
      <c r="O1577" s="31"/>
      <c r="P1577" s="83">
        <f t="shared" si="104"/>
        <v>0</v>
      </c>
    </row>
    <row r="1578" spans="1:16" x14ac:dyDescent="0.25">
      <c r="A1578" s="327">
        <v>616</v>
      </c>
      <c r="B1578" s="329" t="s">
        <v>352</v>
      </c>
      <c r="C1578" s="156">
        <v>11</v>
      </c>
      <c r="D1578" s="101"/>
      <c r="E1578" s="31"/>
      <c r="F1578" s="31"/>
      <c r="G1578" s="31"/>
      <c r="H1578" s="31"/>
      <c r="I1578" s="31"/>
      <c r="J1578" s="31"/>
      <c r="K1578" s="31"/>
      <c r="L1578" s="31"/>
      <c r="M1578" s="31"/>
      <c r="N1578" s="31"/>
      <c r="O1578" s="31"/>
      <c r="P1578" s="83">
        <f t="shared" si="104"/>
        <v>0</v>
      </c>
    </row>
    <row r="1579" spans="1:16" x14ac:dyDescent="0.25">
      <c r="A1579" s="328"/>
      <c r="B1579" s="330"/>
      <c r="C1579" s="156">
        <v>12</v>
      </c>
      <c r="D1579" s="101"/>
      <c r="E1579" s="31"/>
      <c r="F1579" s="31"/>
      <c r="G1579" s="31"/>
      <c r="H1579" s="31"/>
      <c r="I1579" s="31"/>
      <c r="J1579" s="31"/>
      <c r="K1579" s="31"/>
      <c r="L1579" s="31"/>
      <c r="M1579" s="31"/>
      <c r="N1579" s="31"/>
      <c r="O1579" s="31"/>
      <c r="P1579" s="83">
        <f t="shared" si="104"/>
        <v>0</v>
      </c>
    </row>
    <row r="1580" spans="1:16" x14ac:dyDescent="0.25">
      <c r="A1580" s="328"/>
      <c r="B1580" s="330"/>
      <c r="C1580" s="156">
        <v>14</v>
      </c>
      <c r="D1580" s="101"/>
      <c r="E1580" s="31"/>
      <c r="F1580" s="31"/>
      <c r="G1580" s="31"/>
      <c r="H1580" s="31"/>
      <c r="I1580" s="31"/>
      <c r="J1580" s="31"/>
      <c r="K1580" s="31"/>
      <c r="L1580" s="31"/>
      <c r="M1580" s="31"/>
      <c r="N1580" s="31"/>
      <c r="O1580" s="31"/>
      <c r="P1580" s="83">
        <f t="shared" si="104"/>
        <v>0</v>
      </c>
    </row>
    <row r="1581" spans="1:16" x14ac:dyDescent="0.25">
      <c r="A1581" s="328"/>
      <c r="B1581" s="330"/>
      <c r="C1581" s="156">
        <v>15</v>
      </c>
      <c r="D1581" s="101"/>
      <c r="E1581" s="31"/>
      <c r="F1581" s="31"/>
      <c r="G1581" s="31"/>
      <c r="H1581" s="31"/>
      <c r="I1581" s="31"/>
      <c r="J1581" s="31"/>
      <c r="K1581" s="31"/>
      <c r="L1581" s="31"/>
      <c r="M1581" s="31"/>
      <c r="N1581" s="31"/>
      <c r="O1581" s="31"/>
      <c r="P1581" s="83">
        <f t="shared" si="104"/>
        <v>0</v>
      </c>
    </row>
    <row r="1582" spans="1:16" x14ac:dyDescent="0.25">
      <c r="A1582" s="328"/>
      <c r="B1582" s="330"/>
      <c r="C1582" s="156">
        <v>16</v>
      </c>
      <c r="D1582" s="101"/>
      <c r="E1582" s="31"/>
      <c r="F1582" s="31"/>
      <c r="G1582" s="31"/>
      <c r="H1582" s="31"/>
      <c r="I1582" s="31"/>
      <c r="J1582" s="31"/>
      <c r="K1582" s="31"/>
      <c r="L1582" s="31"/>
      <c r="M1582" s="31"/>
      <c r="N1582" s="31"/>
      <c r="O1582" s="31"/>
      <c r="P1582" s="83">
        <f t="shared" si="104"/>
        <v>0</v>
      </c>
    </row>
    <row r="1583" spans="1:16" x14ac:dyDescent="0.25">
      <c r="A1583" s="328"/>
      <c r="B1583" s="330"/>
      <c r="C1583" s="156">
        <v>17</v>
      </c>
      <c r="D1583" s="101"/>
      <c r="E1583" s="31"/>
      <c r="F1583" s="31"/>
      <c r="G1583" s="31"/>
      <c r="H1583" s="31"/>
      <c r="I1583" s="31"/>
      <c r="J1583" s="31"/>
      <c r="K1583" s="31"/>
      <c r="L1583" s="31"/>
      <c r="M1583" s="31"/>
      <c r="N1583" s="31"/>
      <c r="O1583" s="31"/>
      <c r="P1583" s="83">
        <f t="shared" si="104"/>
        <v>0</v>
      </c>
    </row>
    <row r="1584" spans="1:16" x14ac:dyDescent="0.25">
      <c r="A1584" s="328"/>
      <c r="B1584" s="330"/>
      <c r="C1584" s="156">
        <v>25</v>
      </c>
      <c r="D1584" s="101"/>
      <c r="E1584" s="31"/>
      <c r="F1584" s="31"/>
      <c r="G1584" s="31"/>
      <c r="H1584" s="31"/>
      <c r="I1584" s="31"/>
      <c r="J1584" s="31"/>
      <c r="K1584" s="31"/>
      <c r="L1584" s="31"/>
      <c r="M1584" s="31"/>
      <c r="N1584" s="31"/>
      <c r="O1584" s="31"/>
      <c r="P1584" s="83">
        <f t="shared" si="104"/>
        <v>0</v>
      </c>
    </row>
    <row r="1585" spans="1:16" x14ac:dyDescent="0.25">
      <c r="A1585" s="328"/>
      <c r="B1585" s="330"/>
      <c r="C1585" s="156">
        <v>26</v>
      </c>
      <c r="D1585" s="101"/>
      <c r="E1585" s="31"/>
      <c r="F1585" s="31"/>
      <c r="G1585" s="31"/>
      <c r="H1585" s="31"/>
      <c r="I1585" s="31"/>
      <c r="J1585" s="31"/>
      <c r="K1585" s="31"/>
      <c r="L1585" s="31"/>
      <c r="M1585" s="31"/>
      <c r="N1585" s="31"/>
      <c r="O1585" s="31"/>
      <c r="P1585" s="83">
        <f t="shared" si="104"/>
        <v>0</v>
      </c>
    </row>
    <row r="1586" spans="1:16" x14ac:dyDescent="0.25">
      <c r="A1586" s="333"/>
      <c r="B1586" s="334"/>
      <c r="C1586" s="156">
        <v>27</v>
      </c>
      <c r="D1586" s="101"/>
      <c r="E1586" s="31"/>
      <c r="F1586" s="31"/>
      <c r="G1586" s="31"/>
      <c r="H1586" s="31"/>
      <c r="I1586" s="31"/>
      <c r="J1586" s="31"/>
      <c r="K1586" s="31"/>
      <c r="L1586" s="31"/>
      <c r="M1586" s="31"/>
      <c r="N1586" s="31"/>
      <c r="O1586" s="31"/>
      <c r="P1586" s="83">
        <f t="shared" si="104"/>
        <v>0</v>
      </c>
    </row>
    <row r="1587" spans="1:16" x14ac:dyDescent="0.25">
      <c r="A1587" s="327">
        <v>617</v>
      </c>
      <c r="B1587" s="329" t="s">
        <v>353</v>
      </c>
      <c r="C1587" s="156">
        <v>11</v>
      </c>
      <c r="D1587" s="101"/>
      <c r="E1587" s="31"/>
      <c r="F1587" s="31"/>
      <c r="G1587" s="31"/>
      <c r="H1587" s="31"/>
      <c r="I1587" s="31"/>
      <c r="J1587" s="31"/>
      <c r="K1587" s="31"/>
      <c r="L1587" s="31"/>
      <c r="M1587" s="31"/>
      <c r="N1587" s="31"/>
      <c r="O1587" s="31"/>
      <c r="P1587" s="83">
        <f t="shared" si="104"/>
        <v>0</v>
      </c>
    </row>
    <row r="1588" spans="1:16" x14ac:dyDescent="0.25">
      <c r="A1588" s="328"/>
      <c r="B1588" s="330"/>
      <c r="C1588" s="156">
        <v>12</v>
      </c>
      <c r="D1588" s="101"/>
      <c r="E1588" s="31"/>
      <c r="F1588" s="31"/>
      <c r="G1588" s="31"/>
      <c r="H1588" s="31"/>
      <c r="I1588" s="31"/>
      <c r="J1588" s="31"/>
      <c r="K1588" s="31"/>
      <c r="L1588" s="31"/>
      <c r="M1588" s="31"/>
      <c r="N1588" s="31"/>
      <c r="O1588" s="31"/>
      <c r="P1588" s="83">
        <f t="shared" si="104"/>
        <v>0</v>
      </c>
    </row>
    <row r="1589" spans="1:16" x14ac:dyDescent="0.25">
      <c r="A1589" s="328"/>
      <c r="B1589" s="330"/>
      <c r="C1589" s="156">
        <v>14</v>
      </c>
      <c r="D1589" s="101"/>
      <c r="E1589" s="31"/>
      <c r="F1589" s="31"/>
      <c r="G1589" s="31"/>
      <c r="H1589" s="31"/>
      <c r="I1589" s="31"/>
      <c r="J1589" s="31"/>
      <c r="K1589" s="31"/>
      <c r="L1589" s="31"/>
      <c r="M1589" s="31"/>
      <c r="N1589" s="31"/>
      <c r="O1589" s="31"/>
      <c r="P1589" s="83">
        <f t="shared" si="104"/>
        <v>0</v>
      </c>
    </row>
    <row r="1590" spans="1:16" x14ac:dyDescent="0.25">
      <c r="A1590" s="328"/>
      <c r="B1590" s="330"/>
      <c r="C1590" s="156">
        <v>15</v>
      </c>
      <c r="D1590" s="101"/>
      <c r="E1590" s="31"/>
      <c r="F1590" s="31"/>
      <c r="G1590" s="31"/>
      <c r="H1590" s="31"/>
      <c r="I1590" s="31"/>
      <c r="J1590" s="31"/>
      <c r="K1590" s="31"/>
      <c r="L1590" s="31"/>
      <c r="M1590" s="31"/>
      <c r="N1590" s="31"/>
      <c r="O1590" s="31"/>
      <c r="P1590" s="83">
        <f t="shared" si="104"/>
        <v>0</v>
      </c>
    </row>
    <row r="1591" spans="1:16" x14ac:dyDescent="0.25">
      <c r="A1591" s="328"/>
      <c r="B1591" s="330"/>
      <c r="C1591" s="156">
        <v>16</v>
      </c>
      <c r="D1591" s="101"/>
      <c r="E1591" s="31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83">
        <f t="shared" si="104"/>
        <v>0</v>
      </c>
    </row>
    <row r="1592" spans="1:16" x14ac:dyDescent="0.25">
      <c r="A1592" s="328"/>
      <c r="B1592" s="330"/>
      <c r="C1592" s="156">
        <v>17</v>
      </c>
      <c r="D1592" s="101"/>
      <c r="E1592" s="31"/>
      <c r="F1592" s="31"/>
      <c r="G1592" s="31"/>
      <c r="H1592" s="31"/>
      <c r="I1592" s="31"/>
      <c r="J1592" s="31"/>
      <c r="K1592" s="31"/>
      <c r="L1592" s="31"/>
      <c r="M1592" s="31"/>
      <c r="N1592" s="31"/>
      <c r="O1592" s="31"/>
      <c r="P1592" s="83">
        <f t="shared" si="104"/>
        <v>0</v>
      </c>
    </row>
    <row r="1593" spans="1:16" x14ac:dyDescent="0.25">
      <c r="A1593" s="328"/>
      <c r="B1593" s="330"/>
      <c r="C1593" s="156">
        <v>25</v>
      </c>
      <c r="D1593" s="101"/>
      <c r="E1593" s="31"/>
      <c r="F1593" s="31"/>
      <c r="G1593" s="31"/>
      <c r="H1593" s="31"/>
      <c r="I1593" s="31"/>
      <c r="J1593" s="31"/>
      <c r="K1593" s="31"/>
      <c r="L1593" s="31"/>
      <c r="M1593" s="31"/>
      <c r="N1593" s="31"/>
      <c r="O1593" s="31"/>
      <c r="P1593" s="83">
        <f t="shared" si="104"/>
        <v>0</v>
      </c>
    </row>
    <row r="1594" spans="1:16" x14ac:dyDescent="0.25">
      <c r="A1594" s="328"/>
      <c r="B1594" s="330"/>
      <c r="C1594" s="156">
        <v>26</v>
      </c>
      <c r="D1594" s="101"/>
      <c r="E1594" s="31"/>
      <c r="F1594" s="31"/>
      <c r="G1594" s="31"/>
      <c r="H1594" s="31"/>
      <c r="I1594" s="31"/>
      <c r="J1594" s="31"/>
      <c r="K1594" s="31"/>
      <c r="L1594" s="31"/>
      <c r="M1594" s="31"/>
      <c r="N1594" s="31"/>
      <c r="O1594" s="31"/>
      <c r="P1594" s="83">
        <f t="shared" si="104"/>
        <v>0</v>
      </c>
    </row>
    <row r="1595" spans="1:16" x14ac:dyDescent="0.25">
      <c r="A1595" s="333"/>
      <c r="B1595" s="334"/>
      <c r="C1595" s="156">
        <v>27</v>
      </c>
      <c r="D1595" s="101"/>
      <c r="E1595" s="31"/>
      <c r="F1595" s="31"/>
      <c r="G1595" s="31"/>
      <c r="H1595" s="31"/>
      <c r="I1595" s="31"/>
      <c r="J1595" s="31"/>
      <c r="K1595" s="31"/>
      <c r="L1595" s="31"/>
      <c r="M1595" s="31"/>
      <c r="N1595" s="31"/>
      <c r="O1595" s="31"/>
      <c r="P1595" s="83">
        <f t="shared" si="104"/>
        <v>0</v>
      </c>
    </row>
    <row r="1596" spans="1:16" x14ac:dyDescent="0.25">
      <c r="A1596" s="327">
        <v>619</v>
      </c>
      <c r="B1596" s="329" t="s">
        <v>722</v>
      </c>
      <c r="C1596" s="156">
        <v>11</v>
      </c>
      <c r="D1596" s="101"/>
      <c r="E1596" s="31"/>
      <c r="F1596" s="31"/>
      <c r="G1596" s="31"/>
      <c r="H1596" s="31"/>
      <c r="I1596" s="31"/>
      <c r="J1596" s="31"/>
      <c r="K1596" s="31"/>
      <c r="L1596" s="31"/>
      <c r="M1596" s="31"/>
      <c r="N1596" s="31"/>
      <c r="O1596" s="31"/>
      <c r="P1596" s="83">
        <f t="shared" si="104"/>
        <v>0</v>
      </c>
    </row>
    <row r="1597" spans="1:16" x14ac:dyDescent="0.25">
      <c r="A1597" s="328"/>
      <c r="B1597" s="330"/>
      <c r="C1597" s="156">
        <v>12</v>
      </c>
      <c r="D1597" s="101"/>
      <c r="E1597" s="31"/>
      <c r="F1597" s="31"/>
      <c r="G1597" s="31"/>
      <c r="H1597" s="31"/>
      <c r="I1597" s="31"/>
      <c r="J1597" s="31"/>
      <c r="K1597" s="31"/>
      <c r="L1597" s="31"/>
      <c r="M1597" s="31"/>
      <c r="N1597" s="31"/>
      <c r="O1597" s="31"/>
      <c r="P1597" s="83">
        <f t="shared" si="104"/>
        <v>0</v>
      </c>
    </row>
    <row r="1598" spans="1:16" x14ac:dyDescent="0.25">
      <c r="A1598" s="328"/>
      <c r="B1598" s="330"/>
      <c r="C1598" s="156">
        <v>14</v>
      </c>
      <c r="D1598" s="101"/>
      <c r="E1598" s="31"/>
      <c r="F1598" s="31"/>
      <c r="G1598" s="31"/>
      <c r="H1598" s="31"/>
      <c r="I1598" s="31"/>
      <c r="J1598" s="31"/>
      <c r="K1598" s="31"/>
      <c r="L1598" s="31"/>
      <c r="M1598" s="31"/>
      <c r="N1598" s="31"/>
      <c r="O1598" s="31"/>
      <c r="P1598" s="83">
        <f t="shared" si="104"/>
        <v>0</v>
      </c>
    </row>
    <row r="1599" spans="1:16" x14ac:dyDescent="0.25">
      <c r="A1599" s="328"/>
      <c r="B1599" s="330"/>
      <c r="C1599" s="156">
        <v>15</v>
      </c>
      <c r="D1599" s="101"/>
      <c r="E1599" s="31"/>
      <c r="F1599" s="31"/>
      <c r="G1599" s="31"/>
      <c r="H1599" s="31"/>
      <c r="I1599" s="31"/>
      <c r="J1599" s="31"/>
      <c r="K1599" s="31"/>
      <c r="L1599" s="31"/>
      <c r="M1599" s="31"/>
      <c r="N1599" s="31"/>
      <c r="O1599" s="31"/>
      <c r="P1599" s="83">
        <f t="shared" si="104"/>
        <v>0</v>
      </c>
    </row>
    <row r="1600" spans="1:16" x14ac:dyDescent="0.25">
      <c r="A1600" s="328"/>
      <c r="B1600" s="330"/>
      <c r="C1600" s="156">
        <v>16</v>
      </c>
      <c r="D1600" s="101"/>
      <c r="E1600" s="31"/>
      <c r="F1600" s="31"/>
      <c r="G1600" s="31"/>
      <c r="H1600" s="31"/>
      <c r="I1600" s="31"/>
      <c r="J1600" s="31"/>
      <c r="K1600" s="31"/>
      <c r="L1600" s="31"/>
      <c r="M1600" s="31"/>
      <c r="N1600" s="31"/>
      <c r="O1600" s="31"/>
      <c r="P1600" s="83">
        <f t="shared" si="104"/>
        <v>0</v>
      </c>
    </row>
    <row r="1601" spans="1:16" x14ac:dyDescent="0.25">
      <c r="A1601" s="328"/>
      <c r="B1601" s="330"/>
      <c r="C1601" s="156">
        <v>17</v>
      </c>
      <c r="D1601" s="101"/>
      <c r="E1601" s="31"/>
      <c r="F1601" s="31"/>
      <c r="G1601" s="31"/>
      <c r="H1601" s="31"/>
      <c r="I1601" s="31"/>
      <c r="J1601" s="31"/>
      <c r="K1601" s="31"/>
      <c r="L1601" s="31"/>
      <c r="M1601" s="31"/>
      <c r="N1601" s="31"/>
      <c r="O1601" s="31"/>
      <c r="P1601" s="83">
        <f t="shared" si="104"/>
        <v>0</v>
      </c>
    </row>
    <row r="1602" spans="1:16" x14ac:dyDescent="0.25">
      <c r="A1602" s="328"/>
      <c r="B1602" s="330"/>
      <c r="C1602" s="156">
        <v>25</v>
      </c>
      <c r="D1602" s="101"/>
      <c r="E1602" s="31"/>
      <c r="F1602" s="31"/>
      <c r="G1602" s="31"/>
      <c r="H1602" s="31"/>
      <c r="I1602" s="31"/>
      <c r="J1602" s="31"/>
      <c r="K1602" s="31"/>
      <c r="L1602" s="31"/>
      <c r="M1602" s="31"/>
      <c r="N1602" s="31"/>
      <c r="O1602" s="31"/>
      <c r="P1602" s="83">
        <f t="shared" si="104"/>
        <v>0</v>
      </c>
    </row>
    <row r="1603" spans="1:16" x14ac:dyDescent="0.25">
      <c r="A1603" s="328"/>
      <c r="B1603" s="330"/>
      <c r="C1603" s="156">
        <v>26</v>
      </c>
      <c r="D1603" s="101"/>
      <c r="E1603" s="31"/>
      <c r="F1603" s="31"/>
      <c r="G1603" s="31"/>
      <c r="H1603" s="31"/>
      <c r="I1603" s="31"/>
      <c r="J1603" s="31"/>
      <c r="K1603" s="31"/>
      <c r="L1603" s="31"/>
      <c r="M1603" s="31"/>
      <c r="N1603" s="31"/>
      <c r="O1603" s="31"/>
      <c r="P1603" s="83">
        <f t="shared" si="104"/>
        <v>0</v>
      </c>
    </row>
    <row r="1604" spans="1:16" x14ac:dyDescent="0.25">
      <c r="A1604" s="333"/>
      <c r="B1604" s="334"/>
      <c r="C1604" s="156">
        <v>27</v>
      </c>
      <c r="D1604" s="101"/>
      <c r="E1604" s="31"/>
      <c r="F1604" s="31"/>
      <c r="G1604" s="31"/>
      <c r="H1604" s="31"/>
      <c r="I1604" s="31"/>
      <c r="J1604" s="31"/>
      <c r="K1604" s="31"/>
      <c r="L1604" s="31"/>
      <c r="M1604" s="31"/>
      <c r="N1604" s="31"/>
      <c r="O1604" s="31"/>
      <c r="P1604" s="83">
        <f t="shared" si="104"/>
        <v>0</v>
      </c>
    </row>
    <row r="1605" spans="1:16" x14ac:dyDescent="0.25">
      <c r="A1605" s="112">
        <v>6200</v>
      </c>
      <c r="B1605" s="321" t="s">
        <v>354</v>
      </c>
      <c r="C1605" s="322"/>
      <c r="D1605" s="110">
        <f>SUM(D1606:D1677)</f>
        <v>0</v>
      </c>
      <c r="E1605" s="110">
        <f t="shared" ref="E1605:P1605" si="105">SUM(E1606:E1677)</f>
        <v>0</v>
      </c>
      <c r="F1605" s="110">
        <f t="shared" si="105"/>
        <v>0</v>
      </c>
      <c r="G1605" s="110">
        <f t="shared" si="105"/>
        <v>0</v>
      </c>
      <c r="H1605" s="110">
        <f t="shared" si="105"/>
        <v>0</v>
      </c>
      <c r="I1605" s="110">
        <f t="shared" si="105"/>
        <v>0</v>
      </c>
      <c r="J1605" s="110">
        <f t="shared" si="105"/>
        <v>0</v>
      </c>
      <c r="K1605" s="110">
        <f t="shared" si="105"/>
        <v>6000000</v>
      </c>
      <c r="L1605" s="110">
        <f t="shared" si="105"/>
        <v>0</v>
      </c>
      <c r="M1605" s="110">
        <f t="shared" si="105"/>
        <v>0</v>
      </c>
      <c r="N1605" s="110">
        <f t="shared" si="105"/>
        <v>0</v>
      </c>
      <c r="O1605" s="110">
        <f t="shared" si="105"/>
        <v>0</v>
      </c>
      <c r="P1605" s="110">
        <f t="shared" si="105"/>
        <v>6000000</v>
      </c>
    </row>
    <row r="1606" spans="1:16" x14ac:dyDescent="0.25">
      <c r="A1606" s="327">
        <v>621</v>
      </c>
      <c r="B1606" s="329" t="s">
        <v>347</v>
      </c>
      <c r="C1606" s="156">
        <v>11</v>
      </c>
      <c r="D1606" s="101"/>
      <c r="E1606" s="31"/>
      <c r="F1606" s="31"/>
      <c r="G1606" s="31"/>
      <c r="H1606" s="31"/>
      <c r="I1606" s="31"/>
      <c r="J1606" s="31"/>
      <c r="K1606" s="31"/>
      <c r="L1606" s="31"/>
      <c r="M1606" s="31"/>
      <c r="N1606" s="31"/>
      <c r="O1606" s="31"/>
      <c r="P1606" s="83">
        <f t="shared" ref="P1606:P1677" si="106">SUM(D1606:O1606)</f>
        <v>0</v>
      </c>
    </row>
    <row r="1607" spans="1:16" x14ac:dyDescent="0.25">
      <c r="A1607" s="328"/>
      <c r="B1607" s="330"/>
      <c r="C1607" s="156">
        <v>12</v>
      </c>
      <c r="D1607" s="101"/>
      <c r="E1607" s="31"/>
      <c r="F1607" s="31"/>
      <c r="G1607" s="31"/>
      <c r="H1607" s="31"/>
      <c r="I1607" s="31"/>
      <c r="J1607" s="31"/>
      <c r="K1607" s="31"/>
      <c r="L1607" s="31"/>
      <c r="M1607" s="31"/>
      <c r="N1607" s="31"/>
      <c r="O1607" s="31"/>
      <c r="P1607" s="83">
        <f t="shared" si="106"/>
        <v>0</v>
      </c>
    </row>
    <row r="1608" spans="1:16" x14ac:dyDescent="0.25">
      <c r="A1608" s="328"/>
      <c r="B1608" s="330"/>
      <c r="C1608" s="156">
        <v>14</v>
      </c>
      <c r="D1608" s="101"/>
      <c r="E1608" s="31"/>
      <c r="F1608" s="31"/>
      <c r="G1608" s="31"/>
      <c r="H1608" s="31"/>
      <c r="I1608" s="31"/>
      <c r="J1608" s="31"/>
      <c r="K1608" s="31"/>
      <c r="L1608" s="31"/>
      <c r="M1608" s="31"/>
      <c r="N1608" s="31"/>
      <c r="O1608" s="31"/>
      <c r="P1608" s="83">
        <f t="shared" si="106"/>
        <v>0</v>
      </c>
    </row>
    <row r="1609" spans="1:16" x14ac:dyDescent="0.25">
      <c r="A1609" s="328"/>
      <c r="B1609" s="330"/>
      <c r="C1609" s="156">
        <v>15</v>
      </c>
      <c r="D1609" s="101"/>
      <c r="E1609" s="31"/>
      <c r="F1609" s="31"/>
      <c r="G1609" s="31"/>
      <c r="H1609" s="31"/>
      <c r="I1609" s="31"/>
      <c r="J1609" s="31"/>
      <c r="K1609" s="31"/>
      <c r="L1609" s="31"/>
      <c r="M1609" s="31"/>
      <c r="N1609" s="31"/>
      <c r="O1609" s="31"/>
      <c r="P1609" s="83">
        <f t="shared" si="106"/>
        <v>0</v>
      </c>
    </row>
    <row r="1610" spans="1:16" x14ac:dyDescent="0.25">
      <c r="A1610" s="328"/>
      <c r="B1610" s="330"/>
      <c r="C1610" s="156">
        <v>16</v>
      </c>
      <c r="D1610" s="101"/>
      <c r="E1610" s="31"/>
      <c r="F1610" s="31"/>
      <c r="G1610" s="31"/>
      <c r="H1610" s="31"/>
      <c r="I1610" s="31"/>
      <c r="J1610" s="31"/>
      <c r="K1610" s="31"/>
      <c r="L1610" s="31"/>
      <c r="M1610" s="31"/>
      <c r="N1610" s="31"/>
      <c r="O1610" s="31"/>
      <c r="P1610" s="83">
        <f t="shared" si="106"/>
        <v>0</v>
      </c>
    </row>
    <row r="1611" spans="1:16" x14ac:dyDescent="0.25">
      <c r="A1611" s="328"/>
      <c r="B1611" s="330"/>
      <c r="C1611" s="156">
        <v>17</v>
      </c>
      <c r="D1611" s="101"/>
      <c r="E1611" s="31"/>
      <c r="F1611" s="31"/>
      <c r="G1611" s="31"/>
      <c r="H1611" s="31"/>
      <c r="I1611" s="31"/>
      <c r="J1611" s="31"/>
      <c r="K1611" s="31"/>
      <c r="L1611" s="31"/>
      <c r="M1611" s="31"/>
      <c r="N1611" s="31"/>
      <c r="O1611" s="31"/>
      <c r="P1611" s="83">
        <f t="shared" si="106"/>
        <v>0</v>
      </c>
    </row>
    <row r="1612" spans="1:16" x14ac:dyDescent="0.25">
      <c r="A1612" s="328"/>
      <c r="B1612" s="330"/>
      <c r="C1612" s="156">
        <v>25</v>
      </c>
      <c r="D1612" s="101"/>
      <c r="E1612" s="31"/>
      <c r="F1612" s="31"/>
      <c r="G1612" s="31"/>
      <c r="H1612" s="31"/>
      <c r="I1612" s="31"/>
      <c r="J1612" s="31"/>
      <c r="K1612" s="31"/>
      <c r="L1612" s="31"/>
      <c r="M1612" s="31"/>
      <c r="N1612" s="31"/>
      <c r="O1612" s="31"/>
      <c r="P1612" s="83">
        <f t="shared" si="106"/>
        <v>0</v>
      </c>
    </row>
    <row r="1613" spans="1:16" x14ac:dyDescent="0.25">
      <c r="A1613" s="328"/>
      <c r="B1613" s="330"/>
      <c r="C1613" s="156">
        <v>26</v>
      </c>
      <c r="D1613" s="101"/>
      <c r="E1613" s="31"/>
      <c r="F1613" s="31"/>
      <c r="G1613" s="31"/>
      <c r="H1613" s="31"/>
      <c r="I1613" s="31"/>
      <c r="J1613" s="31"/>
      <c r="K1613" s="31"/>
      <c r="L1613" s="31"/>
      <c r="M1613" s="31"/>
      <c r="N1613" s="31"/>
      <c r="O1613" s="31"/>
      <c r="P1613" s="83">
        <f t="shared" si="106"/>
        <v>0</v>
      </c>
    </row>
    <row r="1614" spans="1:16" x14ac:dyDescent="0.25">
      <c r="A1614" s="333"/>
      <c r="B1614" s="334"/>
      <c r="C1614" s="156">
        <v>27</v>
      </c>
      <c r="D1614" s="101"/>
      <c r="E1614" s="31"/>
      <c r="F1614" s="31"/>
      <c r="G1614" s="31"/>
      <c r="H1614" s="31"/>
      <c r="I1614" s="31"/>
      <c r="J1614" s="31"/>
      <c r="K1614" s="31"/>
      <c r="L1614" s="31"/>
      <c r="M1614" s="31"/>
      <c r="N1614" s="31"/>
      <c r="O1614" s="31"/>
      <c r="P1614" s="83">
        <f t="shared" si="106"/>
        <v>0</v>
      </c>
    </row>
    <row r="1615" spans="1:16" x14ac:dyDescent="0.25">
      <c r="A1615" s="327">
        <v>622</v>
      </c>
      <c r="B1615" s="329" t="s">
        <v>355</v>
      </c>
      <c r="C1615" s="156">
        <v>11</v>
      </c>
      <c r="D1615" s="101"/>
      <c r="E1615" s="31"/>
      <c r="F1615" s="31"/>
      <c r="G1615" s="31"/>
      <c r="H1615" s="31"/>
      <c r="I1615" s="31"/>
      <c r="J1615" s="31"/>
      <c r="K1615" s="31"/>
      <c r="L1615" s="31"/>
      <c r="M1615" s="31"/>
      <c r="N1615" s="31"/>
      <c r="O1615" s="31"/>
      <c r="P1615" s="83">
        <f t="shared" si="106"/>
        <v>0</v>
      </c>
    </row>
    <row r="1616" spans="1:16" x14ac:dyDescent="0.25">
      <c r="A1616" s="328"/>
      <c r="B1616" s="330"/>
      <c r="C1616" s="156">
        <v>12</v>
      </c>
      <c r="D1616" s="101"/>
      <c r="E1616" s="31"/>
      <c r="F1616" s="31"/>
      <c r="G1616" s="31"/>
      <c r="H1616" s="31"/>
      <c r="I1616" s="31"/>
      <c r="J1616" s="31"/>
      <c r="K1616" s="31"/>
      <c r="L1616" s="31"/>
      <c r="M1616" s="31"/>
      <c r="N1616" s="31"/>
      <c r="O1616" s="31"/>
      <c r="P1616" s="83">
        <f t="shared" si="106"/>
        <v>0</v>
      </c>
    </row>
    <row r="1617" spans="1:16" x14ac:dyDescent="0.25">
      <c r="A1617" s="328"/>
      <c r="B1617" s="330"/>
      <c r="C1617" s="156">
        <v>14</v>
      </c>
      <c r="D1617" s="101"/>
      <c r="E1617" s="31"/>
      <c r="F1617" s="31"/>
      <c r="G1617" s="31"/>
      <c r="H1617" s="31"/>
      <c r="I1617" s="31"/>
      <c r="J1617" s="31"/>
      <c r="K1617" s="31"/>
      <c r="L1617" s="31"/>
      <c r="M1617" s="31"/>
      <c r="N1617" s="31"/>
      <c r="O1617" s="31"/>
      <c r="P1617" s="83">
        <f t="shared" si="106"/>
        <v>0</v>
      </c>
    </row>
    <row r="1618" spans="1:16" x14ac:dyDescent="0.25">
      <c r="A1618" s="328"/>
      <c r="B1618" s="330"/>
      <c r="C1618" s="156">
        <v>15</v>
      </c>
      <c r="D1618" s="101"/>
      <c r="E1618" s="31"/>
      <c r="F1618" s="31"/>
      <c r="G1618" s="31"/>
      <c r="H1618" s="31"/>
      <c r="I1618" s="31"/>
      <c r="J1618" s="31"/>
      <c r="K1618" s="31"/>
      <c r="L1618" s="31"/>
      <c r="M1618" s="31"/>
      <c r="N1618" s="31"/>
      <c r="O1618" s="31"/>
      <c r="P1618" s="83">
        <f t="shared" si="106"/>
        <v>0</v>
      </c>
    </row>
    <row r="1619" spans="1:16" x14ac:dyDescent="0.25">
      <c r="A1619" s="328"/>
      <c r="B1619" s="330"/>
      <c r="C1619" s="156">
        <v>16</v>
      </c>
      <c r="D1619" s="101"/>
      <c r="E1619" s="31"/>
      <c r="F1619" s="31"/>
      <c r="G1619" s="31"/>
      <c r="H1619" s="31"/>
      <c r="I1619" s="31"/>
      <c r="J1619" s="31"/>
      <c r="K1619" s="31"/>
      <c r="L1619" s="31"/>
      <c r="M1619" s="31"/>
      <c r="N1619" s="31"/>
      <c r="O1619" s="31"/>
      <c r="P1619" s="83">
        <f t="shared" si="106"/>
        <v>0</v>
      </c>
    </row>
    <row r="1620" spans="1:16" x14ac:dyDescent="0.25">
      <c r="A1620" s="328"/>
      <c r="B1620" s="330"/>
      <c r="C1620" s="156">
        <v>17</v>
      </c>
      <c r="D1620" s="101"/>
      <c r="E1620" s="31"/>
      <c r="F1620" s="31"/>
      <c r="G1620" s="31"/>
      <c r="H1620" s="31"/>
      <c r="I1620" s="31"/>
      <c r="J1620" s="31"/>
      <c r="K1620" s="31"/>
      <c r="L1620" s="31"/>
      <c r="M1620" s="31"/>
      <c r="N1620" s="31"/>
      <c r="O1620" s="31"/>
      <c r="P1620" s="83">
        <f t="shared" si="106"/>
        <v>0</v>
      </c>
    </row>
    <row r="1621" spans="1:16" x14ac:dyDescent="0.25">
      <c r="A1621" s="328"/>
      <c r="B1621" s="330"/>
      <c r="C1621" s="156">
        <v>25</v>
      </c>
      <c r="D1621" s="101"/>
      <c r="E1621" s="31"/>
      <c r="F1621" s="31"/>
      <c r="G1621" s="31"/>
      <c r="H1621" s="31"/>
      <c r="I1621" s="31"/>
      <c r="J1621" s="31"/>
      <c r="K1621" s="31">
        <v>0</v>
      </c>
      <c r="L1621" s="31"/>
      <c r="M1621" s="31"/>
      <c r="N1621" s="31"/>
      <c r="O1621" s="31"/>
      <c r="P1621" s="83">
        <f t="shared" si="106"/>
        <v>0</v>
      </c>
    </row>
    <row r="1622" spans="1:16" x14ac:dyDescent="0.25">
      <c r="A1622" s="328"/>
      <c r="B1622" s="330"/>
      <c r="C1622" s="156">
        <v>26</v>
      </c>
      <c r="D1622" s="101"/>
      <c r="E1622" s="31"/>
      <c r="F1622" s="31"/>
      <c r="G1622" s="31"/>
      <c r="H1622" s="31"/>
      <c r="I1622" s="31"/>
      <c r="J1622" s="31"/>
      <c r="K1622" s="31">
        <v>3500000</v>
      </c>
      <c r="L1622" s="31"/>
      <c r="M1622" s="31"/>
      <c r="N1622" s="31"/>
      <c r="O1622" s="31"/>
      <c r="P1622" s="83">
        <f t="shared" si="106"/>
        <v>3500000</v>
      </c>
    </row>
    <row r="1623" spans="1:16" x14ac:dyDescent="0.25">
      <c r="A1623" s="333"/>
      <c r="B1623" s="334"/>
      <c r="C1623" s="156">
        <v>27</v>
      </c>
      <c r="D1623" s="101"/>
      <c r="E1623" s="31"/>
      <c r="F1623" s="31"/>
      <c r="G1623" s="31"/>
      <c r="H1623" s="31"/>
      <c r="I1623" s="31"/>
      <c r="J1623" s="31"/>
      <c r="K1623" s="31"/>
      <c r="L1623" s="31"/>
      <c r="M1623" s="31"/>
      <c r="N1623" s="31"/>
      <c r="O1623" s="31"/>
      <c r="P1623" s="83">
        <f t="shared" si="106"/>
        <v>0</v>
      </c>
    </row>
    <row r="1624" spans="1:16" x14ac:dyDescent="0.25">
      <c r="A1624" s="327">
        <v>623</v>
      </c>
      <c r="B1624" s="329" t="s">
        <v>356</v>
      </c>
      <c r="C1624" s="156">
        <v>11</v>
      </c>
      <c r="D1624" s="101"/>
      <c r="E1624" s="31"/>
      <c r="F1624" s="31"/>
      <c r="G1624" s="31"/>
      <c r="H1624" s="31"/>
      <c r="I1624" s="31"/>
      <c r="J1624" s="31"/>
      <c r="K1624" s="31"/>
      <c r="L1624" s="31"/>
      <c r="M1624" s="31"/>
      <c r="N1624" s="31"/>
      <c r="O1624" s="31"/>
      <c r="P1624" s="83">
        <f t="shared" si="106"/>
        <v>0</v>
      </c>
    </row>
    <row r="1625" spans="1:16" x14ac:dyDescent="0.25">
      <c r="A1625" s="328"/>
      <c r="B1625" s="330"/>
      <c r="C1625" s="156">
        <v>12</v>
      </c>
      <c r="D1625" s="101"/>
      <c r="E1625" s="31"/>
      <c r="F1625" s="31"/>
      <c r="G1625" s="31"/>
      <c r="H1625" s="31"/>
      <c r="I1625" s="31"/>
      <c r="J1625" s="31"/>
      <c r="K1625" s="31"/>
      <c r="L1625" s="31"/>
      <c r="M1625" s="31"/>
      <c r="N1625" s="31"/>
      <c r="O1625" s="31"/>
      <c r="P1625" s="83">
        <f t="shared" si="106"/>
        <v>0</v>
      </c>
    </row>
    <row r="1626" spans="1:16" x14ac:dyDescent="0.25">
      <c r="A1626" s="328"/>
      <c r="B1626" s="330"/>
      <c r="C1626" s="156">
        <v>14</v>
      </c>
      <c r="D1626" s="101"/>
      <c r="E1626" s="31"/>
      <c r="F1626" s="31"/>
      <c r="G1626" s="31"/>
      <c r="H1626" s="31"/>
      <c r="I1626" s="31"/>
      <c r="J1626" s="31"/>
      <c r="K1626" s="31"/>
      <c r="L1626" s="31"/>
      <c r="M1626" s="31"/>
      <c r="N1626" s="31"/>
      <c r="O1626" s="31"/>
      <c r="P1626" s="83">
        <f t="shared" si="106"/>
        <v>0</v>
      </c>
    </row>
    <row r="1627" spans="1:16" x14ac:dyDescent="0.25">
      <c r="A1627" s="328"/>
      <c r="B1627" s="330"/>
      <c r="C1627" s="156">
        <v>15</v>
      </c>
      <c r="D1627" s="101"/>
      <c r="E1627" s="31"/>
      <c r="F1627" s="31"/>
      <c r="G1627" s="31"/>
      <c r="H1627" s="31"/>
      <c r="I1627" s="31"/>
      <c r="J1627" s="31"/>
      <c r="K1627" s="31"/>
      <c r="L1627" s="31"/>
      <c r="M1627" s="31"/>
      <c r="N1627" s="31"/>
      <c r="O1627" s="31"/>
      <c r="P1627" s="83">
        <f t="shared" si="106"/>
        <v>0</v>
      </c>
    </row>
    <row r="1628" spans="1:16" x14ac:dyDescent="0.25">
      <c r="A1628" s="328"/>
      <c r="B1628" s="330"/>
      <c r="C1628" s="156">
        <v>16</v>
      </c>
      <c r="D1628" s="101"/>
      <c r="E1628" s="31"/>
      <c r="F1628" s="31"/>
      <c r="G1628" s="31"/>
      <c r="H1628" s="31"/>
      <c r="I1628" s="31"/>
      <c r="J1628" s="31"/>
      <c r="K1628" s="31"/>
      <c r="L1628" s="31"/>
      <c r="M1628" s="31"/>
      <c r="N1628" s="31"/>
      <c r="O1628" s="31"/>
      <c r="P1628" s="83">
        <f t="shared" si="106"/>
        <v>0</v>
      </c>
    </row>
    <row r="1629" spans="1:16" x14ac:dyDescent="0.25">
      <c r="A1629" s="328"/>
      <c r="B1629" s="330"/>
      <c r="C1629" s="156">
        <v>17</v>
      </c>
      <c r="D1629" s="101"/>
      <c r="E1629" s="31"/>
      <c r="F1629" s="31"/>
      <c r="G1629" s="31"/>
      <c r="H1629" s="31"/>
      <c r="I1629" s="31"/>
      <c r="J1629" s="31"/>
      <c r="K1629" s="31"/>
      <c r="L1629" s="31"/>
      <c r="M1629" s="31"/>
      <c r="N1629" s="31"/>
      <c r="O1629" s="31"/>
      <c r="P1629" s="83">
        <f t="shared" si="106"/>
        <v>0</v>
      </c>
    </row>
    <row r="1630" spans="1:16" x14ac:dyDescent="0.25">
      <c r="A1630" s="328"/>
      <c r="B1630" s="330"/>
      <c r="C1630" s="156">
        <v>25</v>
      </c>
      <c r="D1630" s="101"/>
      <c r="E1630" s="31"/>
      <c r="F1630" s="31"/>
      <c r="G1630" s="31"/>
      <c r="H1630" s="31"/>
      <c r="I1630" s="31"/>
      <c r="J1630" s="31"/>
      <c r="K1630" s="31">
        <v>0</v>
      </c>
      <c r="L1630" s="31"/>
      <c r="M1630" s="31"/>
      <c r="N1630" s="31"/>
      <c r="O1630" s="31"/>
      <c r="P1630" s="83">
        <f t="shared" si="106"/>
        <v>0</v>
      </c>
    </row>
    <row r="1631" spans="1:16" x14ac:dyDescent="0.25">
      <c r="A1631" s="328"/>
      <c r="B1631" s="330"/>
      <c r="C1631" s="156">
        <v>26</v>
      </c>
      <c r="D1631" s="101"/>
      <c r="E1631" s="31"/>
      <c r="F1631" s="31"/>
      <c r="G1631" s="31"/>
      <c r="H1631" s="31"/>
      <c r="I1631" s="31"/>
      <c r="J1631" s="31"/>
      <c r="K1631" s="31">
        <v>2500000</v>
      </c>
      <c r="L1631" s="31"/>
      <c r="M1631" s="31"/>
      <c r="N1631" s="31"/>
      <c r="O1631" s="31"/>
      <c r="P1631" s="83">
        <f t="shared" si="106"/>
        <v>2500000</v>
      </c>
    </row>
    <row r="1632" spans="1:16" x14ac:dyDescent="0.25">
      <c r="A1632" s="333"/>
      <c r="B1632" s="334"/>
      <c r="C1632" s="156">
        <v>27</v>
      </c>
      <c r="D1632" s="101"/>
      <c r="E1632" s="31"/>
      <c r="F1632" s="31"/>
      <c r="G1632" s="31"/>
      <c r="H1632" s="31"/>
      <c r="I1632" s="31"/>
      <c r="J1632" s="31"/>
      <c r="K1632" s="31"/>
      <c r="L1632" s="31"/>
      <c r="M1632" s="31"/>
      <c r="N1632" s="31"/>
      <c r="O1632" s="31"/>
      <c r="P1632" s="83">
        <f t="shared" si="106"/>
        <v>0</v>
      </c>
    </row>
    <row r="1633" spans="1:16" x14ac:dyDescent="0.25">
      <c r="A1633" s="327">
        <v>624</v>
      </c>
      <c r="B1633" s="329" t="s">
        <v>350</v>
      </c>
      <c r="C1633" s="156">
        <v>11</v>
      </c>
      <c r="D1633" s="101"/>
      <c r="E1633" s="31"/>
      <c r="F1633" s="31"/>
      <c r="G1633" s="31"/>
      <c r="H1633" s="31"/>
      <c r="I1633" s="31"/>
      <c r="J1633" s="31"/>
      <c r="K1633" s="31"/>
      <c r="L1633" s="31"/>
      <c r="M1633" s="31"/>
      <c r="N1633" s="31"/>
      <c r="O1633" s="31"/>
      <c r="P1633" s="83">
        <f t="shared" si="106"/>
        <v>0</v>
      </c>
    </row>
    <row r="1634" spans="1:16" x14ac:dyDescent="0.25">
      <c r="A1634" s="328"/>
      <c r="B1634" s="330"/>
      <c r="C1634" s="156">
        <v>12</v>
      </c>
      <c r="D1634" s="101"/>
      <c r="E1634" s="31"/>
      <c r="F1634" s="31"/>
      <c r="G1634" s="31"/>
      <c r="H1634" s="31"/>
      <c r="I1634" s="31"/>
      <c r="J1634" s="31"/>
      <c r="K1634" s="31"/>
      <c r="L1634" s="31"/>
      <c r="M1634" s="31"/>
      <c r="N1634" s="31"/>
      <c r="O1634" s="31"/>
      <c r="P1634" s="83">
        <f t="shared" si="106"/>
        <v>0</v>
      </c>
    </row>
    <row r="1635" spans="1:16" x14ac:dyDescent="0.25">
      <c r="A1635" s="328"/>
      <c r="B1635" s="330"/>
      <c r="C1635" s="156">
        <v>14</v>
      </c>
      <c r="D1635" s="101"/>
      <c r="E1635" s="31"/>
      <c r="F1635" s="31"/>
      <c r="G1635" s="31"/>
      <c r="H1635" s="31"/>
      <c r="I1635" s="31"/>
      <c r="J1635" s="31"/>
      <c r="K1635" s="31"/>
      <c r="L1635" s="31"/>
      <c r="M1635" s="31"/>
      <c r="N1635" s="31"/>
      <c r="O1635" s="31"/>
      <c r="P1635" s="83">
        <f t="shared" si="106"/>
        <v>0</v>
      </c>
    </row>
    <row r="1636" spans="1:16" x14ac:dyDescent="0.25">
      <c r="A1636" s="328"/>
      <c r="B1636" s="330"/>
      <c r="C1636" s="156">
        <v>15</v>
      </c>
      <c r="D1636" s="101"/>
      <c r="E1636" s="31"/>
      <c r="F1636" s="31"/>
      <c r="G1636" s="31"/>
      <c r="H1636" s="31"/>
      <c r="I1636" s="31"/>
      <c r="J1636" s="31"/>
      <c r="K1636" s="31"/>
      <c r="L1636" s="31"/>
      <c r="M1636" s="31"/>
      <c r="N1636" s="31"/>
      <c r="O1636" s="31"/>
      <c r="P1636" s="83">
        <f t="shared" si="106"/>
        <v>0</v>
      </c>
    </row>
    <row r="1637" spans="1:16" x14ac:dyDescent="0.25">
      <c r="A1637" s="328"/>
      <c r="B1637" s="330"/>
      <c r="C1637" s="156">
        <v>16</v>
      </c>
      <c r="D1637" s="101"/>
      <c r="E1637" s="31"/>
      <c r="F1637" s="31"/>
      <c r="G1637" s="31"/>
      <c r="H1637" s="31"/>
      <c r="I1637" s="31"/>
      <c r="J1637" s="31"/>
      <c r="K1637" s="31"/>
      <c r="L1637" s="31"/>
      <c r="M1637" s="31"/>
      <c r="N1637" s="31"/>
      <c r="O1637" s="31"/>
      <c r="P1637" s="83">
        <f t="shared" si="106"/>
        <v>0</v>
      </c>
    </row>
    <row r="1638" spans="1:16" x14ac:dyDescent="0.25">
      <c r="A1638" s="328"/>
      <c r="B1638" s="330"/>
      <c r="C1638" s="156">
        <v>17</v>
      </c>
      <c r="D1638" s="101"/>
      <c r="E1638" s="31"/>
      <c r="F1638" s="31"/>
      <c r="G1638" s="31"/>
      <c r="H1638" s="31"/>
      <c r="I1638" s="31"/>
      <c r="J1638" s="31"/>
      <c r="K1638" s="31"/>
      <c r="L1638" s="31"/>
      <c r="M1638" s="31"/>
      <c r="N1638" s="31"/>
      <c r="O1638" s="31"/>
      <c r="P1638" s="83">
        <f t="shared" si="106"/>
        <v>0</v>
      </c>
    </row>
    <row r="1639" spans="1:16" x14ac:dyDescent="0.25">
      <c r="A1639" s="328"/>
      <c r="B1639" s="330"/>
      <c r="C1639" s="156">
        <v>25</v>
      </c>
      <c r="D1639" s="101"/>
      <c r="E1639" s="31"/>
      <c r="F1639" s="31"/>
      <c r="G1639" s="31"/>
      <c r="H1639" s="31"/>
      <c r="I1639" s="31"/>
      <c r="J1639" s="31"/>
      <c r="K1639" s="31"/>
      <c r="L1639" s="31"/>
      <c r="M1639" s="31"/>
      <c r="N1639" s="31"/>
      <c r="O1639" s="31"/>
      <c r="P1639" s="83">
        <f t="shared" si="106"/>
        <v>0</v>
      </c>
    </row>
    <row r="1640" spans="1:16" x14ac:dyDescent="0.25">
      <c r="A1640" s="328"/>
      <c r="B1640" s="330"/>
      <c r="C1640" s="156">
        <v>26</v>
      </c>
      <c r="D1640" s="101"/>
      <c r="E1640" s="31"/>
      <c r="F1640" s="31"/>
      <c r="G1640" s="31"/>
      <c r="H1640" s="31"/>
      <c r="I1640" s="31"/>
      <c r="J1640" s="31"/>
      <c r="K1640" s="31"/>
      <c r="L1640" s="31"/>
      <c r="M1640" s="31"/>
      <c r="N1640" s="31"/>
      <c r="O1640" s="31"/>
      <c r="P1640" s="83">
        <f t="shared" si="106"/>
        <v>0</v>
      </c>
    </row>
    <row r="1641" spans="1:16" x14ac:dyDescent="0.25">
      <c r="A1641" s="333"/>
      <c r="B1641" s="334"/>
      <c r="C1641" s="156">
        <v>27</v>
      </c>
      <c r="D1641" s="101"/>
      <c r="E1641" s="31"/>
      <c r="F1641" s="31"/>
      <c r="G1641" s="31"/>
      <c r="H1641" s="31"/>
      <c r="I1641" s="31"/>
      <c r="J1641" s="31"/>
      <c r="K1641" s="31"/>
      <c r="L1641" s="31"/>
      <c r="M1641" s="31"/>
      <c r="N1641" s="31"/>
      <c r="O1641" s="31"/>
      <c r="P1641" s="83">
        <f t="shared" si="106"/>
        <v>0</v>
      </c>
    </row>
    <row r="1642" spans="1:16" x14ac:dyDescent="0.25">
      <c r="A1642" s="327">
        <v>625</v>
      </c>
      <c r="B1642" s="329" t="s">
        <v>351</v>
      </c>
      <c r="C1642" s="156">
        <v>11</v>
      </c>
      <c r="D1642" s="101"/>
      <c r="E1642" s="31"/>
      <c r="F1642" s="31"/>
      <c r="G1642" s="31"/>
      <c r="H1642" s="31"/>
      <c r="I1642" s="31"/>
      <c r="J1642" s="31"/>
      <c r="K1642" s="31"/>
      <c r="L1642" s="31"/>
      <c r="M1642" s="31"/>
      <c r="N1642" s="31"/>
      <c r="O1642" s="31"/>
      <c r="P1642" s="83">
        <f t="shared" si="106"/>
        <v>0</v>
      </c>
    </row>
    <row r="1643" spans="1:16" x14ac:dyDescent="0.25">
      <c r="A1643" s="328"/>
      <c r="B1643" s="330"/>
      <c r="C1643" s="156">
        <v>12</v>
      </c>
      <c r="D1643" s="101"/>
      <c r="E1643" s="31"/>
      <c r="F1643" s="31"/>
      <c r="G1643" s="31"/>
      <c r="H1643" s="31"/>
      <c r="I1643" s="31"/>
      <c r="J1643" s="31"/>
      <c r="K1643" s="31"/>
      <c r="L1643" s="31"/>
      <c r="M1643" s="31"/>
      <c r="N1643" s="31"/>
      <c r="O1643" s="31"/>
      <c r="P1643" s="83">
        <f t="shared" si="106"/>
        <v>0</v>
      </c>
    </row>
    <row r="1644" spans="1:16" x14ac:dyDescent="0.25">
      <c r="A1644" s="328"/>
      <c r="B1644" s="330"/>
      <c r="C1644" s="156">
        <v>14</v>
      </c>
      <c r="D1644" s="101"/>
      <c r="E1644" s="31"/>
      <c r="F1644" s="31"/>
      <c r="G1644" s="31"/>
      <c r="H1644" s="31"/>
      <c r="I1644" s="31"/>
      <c r="J1644" s="31"/>
      <c r="K1644" s="31"/>
      <c r="L1644" s="31"/>
      <c r="M1644" s="31"/>
      <c r="N1644" s="31"/>
      <c r="O1644" s="31"/>
      <c r="P1644" s="83">
        <f t="shared" si="106"/>
        <v>0</v>
      </c>
    </row>
    <row r="1645" spans="1:16" x14ac:dyDescent="0.25">
      <c r="A1645" s="328"/>
      <c r="B1645" s="330"/>
      <c r="C1645" s="156">
        <v>15</v>
      </c>
      <c r="D1645" s="101"/>
      <c r="E1645" s="31"/>
      <c r="F1645" s="31"/>
      <c r="G1645" s="31"/>
      <c r="H1645" s="31"/>
      <c r="I1645" s="31"/>
      <c r="J1645" s="31"/>
      <c r="K1645" s="31"/>
      <c r="L1645" s="31"/>
      <c r="M1645" s="31"/>
      <c r="N1645" s="31"/>
      <c r="O1645" s="31"/>
      <c r="P1645" s="83">
        <f t="shared" si="106"/>
        <v>0</v>
      </c>
    </row>
    <row r="1646" spans="1:16" x14ac:dyDescent="0.25">
      <c r="A1646" s="328"/>
      <c r="B1646" s="330"/>
      <c r="C1646" s="156">
        <v>16</v>
      </c>
      <c r="D1646" s="101"/>
      <c r="E1646" s="31"/>
      <c r="F1646" s="31"/>
      <c r="G1646" s="31"/>
      <c r="H1646" s="31"/>
      <c r="I1646" s="31"/>
      <c r="J1646" s="31"/>
      <c r="K1646" s="31"/>
      <c r="L1646" s="31"/>
      <c r="M1646" s="31"/>
      <c r="N1646" s="31"/>
      <c r="O1646" s="31"/>
      <c r="P1646" s="83">
        <f t="shared" si="106"/>
        <v>0</v>
      </c>
    </row>
    <row r="1647" spans="1:16" x14ac:dyDescent="0.25">
      <c r="A1647" s="328"/>
      <c r="B1647" s="330"/>
      <c r="C1647" s="156">
        <v>17</v>
      </c>
      <c r="D1647" s="101"/>
      <c r="E1647" s="31"/>
      <c r="F1647" s="31"/>
      <c r="G1647" s="31"/>
      <c r="H1647" s="31"/>
      <c r="I1647" s="31"/>
      <c r="J1647" s="31"/>
      <c r="K1647" s="31"/>
      <c r="L1647" s="31"/>
      <c r="M1647" s="31"/>
      <c r="N1647" s="31"/>
      <c r="O1647" s="31"/>
      <c r="P1647" s="83">
        <f t="shared" si="106"/>
        <v>0</v>
      </c>
    </row>
    <row r="1648" spans="1:16" x14ac:dyDescent="0.25">
      <c r="A1648" s="328"/>
      <c r="B1648" s="330"/>
      <c r="C1648" s="156">
        <v>25</v>
      </c>
      <c r="D1648" s="101"/>
      <c r="E1648" s="31"/>
      <c r="F1648" s="31"/>
      <c r="G1648" s="31"/>
      <c r="H1648" s="31"/>
      <c r="I1648" s="31"/>
      <c r="J1648" s="31"/>
      <c r="K1648" s="31"/>
      <c r="L1648" s="31"/>
      <c r="M1648" s="31"/>
      <c r="N1648" s="31"/>
      <c r="O1648" s="31"/>
      <c r="P1648" s="83">
        <f t="shared" si="106"/>
        <v>0</v>
      </c>
    </row>
    <row r="1649" spans="1:16" x14ac:dyDescent="0.25">
      <c r="A1649" s="328"/>
      <c r="B1649" s="330"/>
      <c r="C1649" s="156">
        <v>26</v>
      </c>
      <c r="D1649" s="101"/>
      <c r="E1649" s="31"/>
      <c r="F1649" s="31"/>
      <c r="G1649" s="31"/>
      <c r="H1649" s="31"/>
      <c r="I1649" s="31"/>
      <c r="J1649" s="31"/>
      <c r="K1649" s="31"/>
      <c r="L1649" s="31"/>
      <c r="M1649" s="31"/>
      <c r="N1649" s="31"/>
      <c r="O1649" s="31"/>
      <c r="P1649" s="83">
        <f t="shared" si="106"/>
        <v>0</v>
      </c>
    </row>
    <row r="1650" spans="1:16" x14ac:dyDescent="0.25">
      <c r="A1650" s="333"/>
      <c r="B1650" s="334"/>
      <c r="C1650" s="156">
        <v>27</v>
      </c>
      <c r="D1650" s="101"/>
      <c r="E1650" s="31"/>
      <c r="F1650" s="31"/>
      <c r="G1650" s="31"/>
      <c r="H1650" s="31"/>
      <c r="I1650" s="31"/>
      <c r="J1650" s="31"/>
      <c r="K1650" s="31"/>
      <c r="L1650" s="31"/>
      <c r="M1650" s="31"/>
      <c r="N1650" s="31"/>
      <c r="O1650" s="31"/>
      <c r="P1650" s="83">
        <f t="shared" si="106"/>
        <v>0</v>
      </c>
    </row>
    <row r="1651" spans="1:16" x14ac:dyDescent="0.25">
      <c r="A1651" s="327">
        <v>626</v>
      </c>
      <c r="B1651" s="329" t="s">
        <v>352</v>
      </c>
      <c r="C1651" s="156">
        <v>11</v>
      </c>
      <c r="D1651" s="101"/>
      <c r="E1651" s="31"/>
      <c r="F1651" s="31"/>
      <c r="G1651" s="31"/>
      <c r="H1651" s="31"/>
      <c r="I1651" s="31"/>
      <c r="J1651" s="31"/>
      <c r="K1651" s="31"/>
      <c r="L1651" s="31"/>
      <c r="M1651" s="31"/>
      <c r="N1651" s="31"/>
      <c r="O1651" s="31"/>
      <c r="P1651" s="83">
        <f t="shared" si="106"/>
        <v>0</v>
      </c>
    </row>
    <row r="1652" spans="1:16" x14ac:dyDescent="0.25">
      <c r="A1652" s="328"/>
      <c r="B1652" s="330"/>
      <c r="C1652" s="156">
        <v>12</v>
      </c>
      <c r="D1652" s="101"/>
      <c r="E1652" s="31"/>
      <c r="F1652" s="31"/>
      <c r="G1652" s="31"/>
      <c r="H1652" s="31"/>
      <c r="I1652" s="31"/>
      <c r="J1652" s="31"/>
      <c r="K1652" s="31"/>
      <c r="L1652" s="31"/>
      <c r="M1652" s="31"/>
      <c r="N1652" s="31"/>
      <c r="O1652" s="31"/>
      <c r="P1652" s="83">
        <f t="shared" si="106"/>
        <v>0</v>
      </c>
    </row>
    <row r="1653" spans="1:16" x14ac:dyDescent="0.25">
      <c r="A1653" s="328"/>
      <c r="B1653" s="330"/>
      <c r="C1653" s="156">
        <v>14</v>
      </c>
      <c r="D1653" s="101"/>
      <c r="E1653" s="31"/>
      <c r="F1653" s="31"/>
      <c r="G1653" s="31"/>
      <c r="H1653" s="31"/>
      <c r="I1653" s="31"/>
      <c r="J1653" s="31"/>
      <c r="K1653" s="31"/>
      <c r="L1653" s="31"/>
      <c r="M1653" s="31"/>
      <c r="N1653" s="31"/>
      <c r="O1653" s="31"/>
      <c r="P1653" s="83">
        <f t="shared" si="106"/>
        <v>0</v>
      </c>
    </row>
    <row r="1654" spans="1:16" x14ac:dyDescent="0.25">
      <c r="A1654" s="328"/>
      <c r="B1654" s="330"/>
      <c r="C1654" s="156">
        <v>15</v>
      </c>
      <c r="D1654" s="101"/>
      <c r="E1654" s="31"/>
      <c r="F1654" s="31"/>
      <c r="G1654" s="31"/>
      <c r="H1654" s="31"/>
      <c r="I1654" s="31"/>
      <c r="J1654" s="31"/>
      <c r="K1654" s="31"/>
      <c r="L1654" s="31"/>
      <c r="M1654" s="31"/>
      <c r="N1654" s="31"/>
      <c r="O1654" s="31"/>
      <c r="P1654" s="83">
        <f t="shared" si="106"/>
        <v>0</v>
      </c>
    </row>
    <row r="1655" spans="1:16" x14ac:dyDescent="0.25">
      <c r="A1655" s="328"/>
      <c r="B1655" s="330"/>
      <c r="C1655" s="156">
        <v>16</v>
      </c>
      <c r="D1655" s="101"/>
      <c r="E1655" s="31"/>
      <c r="F1655" s="31"/>
      <c r="G1655" s="31"/>
      <c r="H1655" s="31"/>
      <c r="I1655" s="31"/>
      <c r="J1655" s="31"/>
      <c r="K1655" s="31"/>
      <c r="L1655" s="31"/>
      <c r="M1655" s="31"/>
      <c r="N1655" s="31"/>
      <c r="O1655" s="31"/>
      <c r="P1655" s="83">
        <f t="shared" si="106"/>
        <v>0</v>
      </c>
    </row>
    <row r="1656" spans="1:16" x14ac:dyDescent="0.25">
      <c r="A1656" s="328"/>
      <c r="B1656" s="330"/>
      <c r="C1656" s="156">
        <v>17</v>
      </c>
      <c r="D1656" s="101"/>
      <c r="E1656" s="31"/>
      <c r="F1656" s="31"/>
      <c r="G1656" s="31"/>
      <c r="H1656" s="31"/>
      <c r="I1656" s="31"/>
      <c r="J1656" s="31"/>
      <c r="K1656" s="31"/>
      <c r="L1656" s="31"/>
      <c r="M1656" s="31"/>
      <c r="N1656" s="31"/>
      <c r="O1656" s="31"/>
      <c r="P1656" s="83">
        <f t="shared" si="106"/>
        <v>0</v>
      </c>
    </row>
    <row r="1657" spans="1:16" x14ac:dyDescent="0.25">
      <c r="A1657" s="328"/>
      <c r="B1657" s="330"/>
      <c r="C1657" s="156">
        <v>25</v>
      </c>
      <c r="D1657" s="101"/>
      <c r="E1657" s="31"/>
      <c r="F1657" s="31"/>
      <c r="G1657" s="31"/>
      <c r="H1657" s="31"/>
      <c r="I1657" s="31"/>
      <c r="J1657" s="31"/>
      <c r="K1657" s="31"/>
      <c r="L1657" s="31"/>
      <c r="M1657" s="31"/>
      <c r="N1657" s="31"/>
      <c r="O1657" s="31"/>
      <c r="P1657" s="83">
        <f t="shared" si="106"/>
        <v>0</v>
      </c>
    </row>
    <row r="1658" spans="1:16" x14ac:dyDescent="0.25">
      <c r="A1658" s="328"/>
      <c r="B1658" s="330"/>
      <c r="C1658" s="156">
        <v>26</v>
      </c>
      <c r="D1658" s="101"/>
      <c r="E1658" s="31"/>
      <c r="F1658" s="31"/>
      <c r="G1658" s="31"/>
      <c r="H1658" s="31"/>
      <c r="I1658" s="31"/>
      <c r="J1658" s="31"/>
      <c r="K1658" s="31"/>
      <c r="L1658" s="31"/>
      <c r="M1658" s="31"/>
      <c r="N1658" s="31"/>
      <c r="O1658" s="31"/>
      <c r="P1658" s="83">
        <f t="shared" si="106"/>
        <v>0</v>
      </c>
    </row>
    <row r="1659" spans="1:16" x14ac:dyDescent="0.25">
      <c r="A1659" s="333"/>
      <c r="B1659" s="334"/>
      <c r="C1659" s="156">
        <v>27</v>
      </c>
      <c r="D1659" s="101"/>
      <c r="E1659" s="31"/>
      <c r="F1659" s="31"/>
      <c r="G1659" s="31"/>
      <c r="H1659" s="31"/>
      <c r="I1659" s="31"/>
      <c r="J1659" s="31"/>
      <c r="K1659" s="31"/>
      <c r="L1659" s="31"/>
      <c r="M1659" s="31"/>
      <c r="N1659" s="31"/>
      <c r="O1659" s="31"/>
      <c r="P1659" s="83">
        <f t="shared" si="106"/>
        <v>0</v>
      </c>
    </row>
    <row r="1660" spans="1:16" x14ac:dyDescent="0.25">
      <c r="A1660" s="327">
        <v>627</v>
      </c>
      <c r="B1660" s="329" t="s">
        <v>353</v>
      </c>
      <c r="C1660" s="156">
        <v>11</v>
      </c>
      <c r="D1660" s="101"/>
      <c r="E1660" s="31"/>
      <c r="F1660" s="31"/>
      <c r="G1660" s="31"/>
      <c r="H1660" s="31"/>
      <c r="I1660" s="31"/>
      <c r="J1660" s="31"/>
      <c r="K1660" s="31"/>
      <c r="L1660" s="31"/>
      <c r="M1660" s="31"/>
      <c r="N1660" s="31"/>
      <c r="O1660" s="31"/>
      <c r="P1660" s="83">
        <f t="shared" si="106"/>
        <v>0</v>
      </c>
    </row>
    <row r="1661" spans="1:16" x14ac:dyDescent="0.25">
      <c r="A1661" s="328"/>
      <c r="B1661" s="330"/>
      <c r="C1661" s="156">
        <v>12</v>
      </c>
      <c r="D1661" s="101"/>
      <c r="E1661" s="31"/>
      <c r="F1661" s="31"/>
      <c r="G1661" s="31"/>
      <c r="H1661" s="31"/>
      <c r="I1661" s="31"/>
      <c r="J1661" s="31"/>
      <c r="K1661" s="31"/>
      <c r="L1661" s="31"/>
      <c r="M1661" s="31"/>
      <c r="N1661" s="31"/>
      <c r="O1661" s="31"/>
      <c r="P1661" s="83">
        <f t="shared" si="106"/>
        <v>0</v>
      </c>
    </row>
    <row r="1662" spans="1:16" x14ac:dyDescent="0.25">
      <c r="A1662" s="328"/>
      <c r="B1662" s="330"/>
      <c r="C1662" s="156">
        <v>14</v>
      </c>
      <c r="D1662" s="101"/>
      <c r="E1662" s="31"/>
      <c r="F1662" s="31"/>
      <c r="G1662" s="31"/>
      <c r="H1662" s="31"/>
      <c r="I1662" s="31"/>
      <c r="J1662" s="31"/>
      <c r="K1662" s="31"/>
      <c r="L1662" s="31"/>
      <c r="M1662" s="31"/>
      <c r="N1662" s="31"/>
      <c r="O1662" s="31"/>
      <c r="P1662" s="83">
        <f t="shared" si="106"/>
        <v>0</v>
      </c>
    </row>
    <row r="1663" spans="1:16" x14ac:dyDescent="0.25">
      <c r="A1663" s="328"/>
      <c r="B1663" s="330"/>
      <c r="C1663" s="156">
        <v>15</v>
      </c>
      <c r="D1663" s="101"/>
      <c r="E1663" s="31"/>
      <c r="F1663" s="31"/>
      <c r="G1663" s="31"/>
      <c r="H1663" s="31"/>
      <c r="I1663" s="31"/>
      <c r="J1663" s="31"/>
      <c r="K1663" s="31"/>
      <c r="L1663" s="31"/>
      <c r="M1663" s="31"/>
      <c r="N1663" s="31"/>
      <c r="O1663" s="31"/>
      <c r="P1663" s="83">
        <f t="shared" si="106"/>
        <v>0</v>
      </c>
    </row>
    <row r="1664" spans="1:16" x14ac:dyDescent="0.25">
      <c r="A1664" s="328"/>
      <c r="B1664" s="330"/>
      <c r="C1664" s="156">
        <v>16</v>
      </c>
      <c r="D1664" s="101"/>
      <c r="E1664" s="31"/>
      <c r="F1664" s="31"/>
      <c r="G1664" s="31"/>
      <c r="H1664" s="31"/>
      <c r="I1664" s="31"/>
      <c r="J1664" s="31"/>
      <c r="K1664" s="31"/>
      <c r="L1664" s="31"/>
      <c r="M1664" s="31"/>
      <c r="N1664" s="31"/>
      <c r="O1664" s="31"/>
      <c r="P1664" s="83">
        <f t="shared" si="106"/>
        <v>0</v>
      </c>
    </row>
    <row r="1665" spans="1:16" x14ac:dyDescent="0.25">
      <c r="A1665" s="328"/>
      <c r="B1665" s="330"/>
      <c r="C1665" s="156">
        <v>17</v>
      </c>
      <c r="D1665" s="101"/>
      <c r="E1665" s="31"/>
      <c r="F1665" s="31"/>
      <c r="G1665" s="31"/>
      <c r="H1665" s="31"/>
      <c r="I1665" s="31"/>
      <c r="J1665" s="31"/>
      <c r="K1665" s="31"/>
      <c r="L1665" s="31"/>
      <c r="M1665" s="31"/>
      <c r="N1665" s="31"/>
      <c r="O1665" s="31"/>
      <c r="P1665" s="83">
        <f t="shared" si="106"/>
        <v>0</v>
      </c>
    </row>
    <row r="1666" spans="1:16" x14ac:dyDescent="0.25">
      <c r="A1666" s="328"/>
      <c r="B1666" s="330"/>
      <c r="C1666" s="156">
        <v>25</v>
      </c>
      <c r="D1666" s="101"/>
      <c r="E1666" s="31"/>
      <c r="F1666" s="31"/>
      <c r="G1666" s="31"/>
      <c r="H1666" s="31"/>
      <c r="I1666" s="31"/>
      <c r="J1666" s="31"/>
      <c r="K1666" s="31"/>
      <c r="L1666" s="31"/>
      <c r="M1666" s="31"/>
      <c r="N1666" s="31"/>
      <c r="O1666" s="31"/>
      <c r="P1666" s="83">
        <f t="shared" si="106"/>
        <v>0</v>
      </c>
    </row>
    <row r="1667" spans="1:16" x14ac:dyDescent="0.25">
      <c r="A1667" s="328"/>
      <c r="B1667" s="330"/>
      <c r="C1667" s="156">
        <v>26</v>
      </c>
      <c r="D1667" s="101"/>
      <c r="E1667" s="31"/>
      <c r="F1667" s="31"/>
      <c r="G1667" s="31"/>
      <c r="H1667" s="31"/>
      <c r="I1667" s="31"/>
      <c r="J1667" s="31"/>
      <c r="K1667" s="31"/>
      <c r="L1667" s="31"/>
      <c r="M1667" s="31"/>
      <c r="N1667" s="31"/>
      <c r="O1667" s="31"/>
      <c r="P1667" s="83">
        <f t="shared" si="106"/>
        <v>0</v>
      </c>
    </row>
    <row r="1668" spans="1:16" x14ac:dyDescent="0.25">
      <c r="A1668" s="333"/>
      <c r="B1668" s="334"/>
      <c r="C1668" s="156">
        <v>27</v>
      </c>
      <c r="D1668" s="101"/>
      <c r="E1668" s="31"/>
      <c r="F1668" s="31"/>
      <c r="G1668" s="31"/>
      <c r="H1668" s="31"/>
      <c r="I1668" s="31"/>
      <c r="J1668" s="31"/>
      <c r="K1668" s="31"/>
      <c r="L1668" s="31"/>
      <c r="M1668" s="31"/>
      <c r="N1668" s="31"/>
      <c r="O1668" s="31"/>
      <c r="P1668" s="83">
        <f t="shared" si="106"/>
        <v>0</v>
      </c>
    </row>
    <row r="1669" spans="1:16" x14ac:dyDescent="0.25">
      <c r="A1669" s="327">
        <v>629</v>
      </c>
      <c r="B1669" s="329" t="s">
        <v>357</v>
      </c>
      <c r="C1669" s="156">
        <v>11</v>
      </c>
      <c r="D1669" s="101"/>
      <c r="E1669" s="31"/>
      <c r="F1669" s="31"/>
      <c r="G1669" s="31"/>
      <c r="H1669" s="31"/>
      <c r="I1669" s="31"/>
      <c r="J1669" s="31"/>
      <c r="K1669" s="31"/>
      <c r="L1669" s="31"/>
      <c r="M1669" s="31"/>
      <c r="N1669" s="31"/>
      <c r="O1669" s="31"/>
      <c r="P1669" s="83">
        <f t="shared" si="106"/>
        <v>0</v>
      </c>
    </row>
    <row r="1670" spans="1:16" x14ac:dyDescent="0.25">
      <c r="A1670" s="328"/>
      <c r="B1670" s="330"/>
      <c r="C1670" s="156">
        <v>12</v>
      </c>
      <c r="D1670" s="101"/>
      <c r="E1670" s="31"/>
      <c r="F1670" s="31"/>
      <c r="G1670" s="31"/>
      <c r="H1670" s="31"/>
      <c r="I1670" s="31"/>
      <c r="J1670" s="31"/>
      <c r="K1670" s="31"/>
      <c r="L1670" s="31"/>
      <c r="M1670" s="31"/>
      <c r="N1670" s="31"/>
      <c r="O1670" s="31"/>
      <c r="P1670" s="83">
        <f t="shared" si="106"/>
        <v>0</v>
      </c>
    </row>
    <row r="1671" spans="1:16" x14ac:dyDescent="0.25">
      <c r="A1671" s="328"/>
      <c r="B1671" s="330"/>
      <c r="C1671" s="156">
        <v>14</v>
      </c>
      <c r="D1671" s="101"/>
      <c r="E1671" s="31"/>
      <c r="F1671" s="31"/>
      <c r="G1671" s="31"/>
      <c r="H1671" s="31"/>
      <c r="I1671" s="31"/>
      <c r="J1671" s="31"/>
      <c r="K1671" s="31"/>
      <c r="L1671" s="31"/>
      <c r="M1671" s="31"/>
      <c r="N1671" s="31"/>
      <c r="O1671" s="31"/>
      <c r="P1671" s="83">
        <f t="shared" si="106"/>
        <v>0</v>
      </c>
    </row>
    <row r="1672" spans="1:16" x14ac:dyDescent="0.25">
      <c r="A1672" s="328"/>
      <c r="B1672" s="330"/>
      <c r="C1672" s="156">
        <v>15</v>
      </c>
      <c r="D1672" s="101"/>
      <c r="E1672" s="31"/>
      <c r="F1672" s="31"/>
      <c r="G1672" s="31"/>
      <c r="H1672" s="31"/>
      <c r="I1672" s="31"/>
      <c r="J1672" s="31"/>
      <c r="K1672" s="31"/>
      <c r="L1672" s="31"/>
      <c r="M1672" s="31"/>
      <c r="N1672" s="31"/>
      <c r="O1672" s="31"/>
      <c r="P1672" s="83">
        <f t="shared" si="106"/>
        <v>0</v>
      </c>
    </row>
    <row r="1673" spans="1:16" x14ac:dyDescent="0.25">
      <c r="A1673" s="328"/>
      <c r="B1673" s="330"/>
      <c r="C1673" s="156">
        <v>16</v>
      </c>
      <c r="D1673" s="101"/>
      <c r="E1673" s="31"/>
      <c r="F1673" s="31"/>
      <c r="G1673" s="31"/>
      <c r="H1673" s="31"/>
      <c r="I1673" s="31"/>
      <c r="J1673" s="31"/>
      <c r="K1673" s="31"/>
      <c r="L1673" s="31"/>
      <c r="M1673" s="31"/>
      <c r="N1673" s="31"/>
      <c r="O1673" s="31"/>
      <c r="P1673" s="83">
        <f t="shared" si="106"/>
        <v>0</v>
      </c>
    </row>
    <row r="1674" spans="1:16" x14ac:dyDescent="0.25">
      <c r="A1674" s="328"/>
      <c r="B1674" s="330"/>
      <c r="C1674" s="156">
        <v>17</v>
      </c>
      <c r="D1674" s="101"/>
      <c r="E1674" s="31"/>
      <c r="F1674" s="31"/>
      <c r="G1674" s="31"/>
      <c r="H1674" s="31"/>
      <c r="I1674" s="31"/>
      <c r="J1674" s="31"/>
      <c r="K1674" s="31"/>
      <c r="L1674" s="31"/>
      <c r="M1674" s="31"/>
      <c r="N1674" s="31"/>
      <c r="O1674" s="31"/>
      <c r="P1674" s="83">
        <f t="shared" si="106"/>
        <v>0</v>
      </c>
    </row>
    <row r="1675" spans="1:16" x14ac:dyDescent="0.25">
      <c r="A1675" s="328"/>
      <c r="B1675" s="330"/>
      <c r="C1675" s="156">
        <v>25</v>
      </c>
      <c r="D1675" s="101"/>
      <c r="E1675" s="31"/>
      <c r="F1675" s="31"/>
      <c r="G1675" s="31"/>
      <c r="H1675" s="31"/>
      <c r="I1675" s="31"/>
      <c r="J1675" s="31"/>
      <c r="K1675" s="31"/>
      <c r="L1675" s="31"/>
      <c r="M1675" s="31"/>
      <c r="N1675" s="31"/>
      <c r="O1675" s="31"/>
      <c r="P1675" s="83">
        <f t="shared" si="106"/>
        <v>0</v>
      </c>
    </row>
    <row r="1676" spans="1:16" x14ac:dyDescent="0.25">
      <c r="A1676" s="328"/>
      <c r="B1676" s="330"/>
      <c r="C1676" s="156">
        <v>26</v>
      </c>
      <c r="D1676" s="101"/>
      <c r="E1676" s="31"/>
      <c r="F1676" s="31"/>
      <c r="G1676" s="31"/>
      <c r="H1676" s="31"/>
      <c r="I1676" s="31"/>
      <c r="J1676" s="31"/>
      <c r="K1676" s="31"/>
      <c r="L1676" s="31"/>
      <c r="M1676" s="31"/>
      <c r="N1676" s="31"/>
      <c r="O1676" s="31"/>
      <c r="P1676" s="83">
        <f t="shared" si="106"/>
        <v>0</v>
      </c>
    </row>
    <row r="1677" spans="1:16" x14ac:dyDescent="0.25">
      <c r="A1677" s="333"/>
      <c r="B1677" s="334"/>
      <c r="C1677" s="156">
        <v>27</v>
      </c>
      <c r="D1677" s="101"/>
      <c r="E1677" s="31"/>
      <c r="F1677" s="31"/>
      <c r="G1677" s="31"/>
      <c r="H1677" s="31"/>
      <c r="I1677" s="31"/>
      <c r="J1677" s="31"/>
      <c r="K1677" s="31"/>
      <c r="L1677" s="31"/>
      <c r="M1677" s="31"/>
      <c r="N1677" s="31"/>
      <c r="O1677" s="31"/>
      <c r="P1677" s="83">
        <f t="shared" si="106"/>
        <v>0</v>
      </c>
    </row>
    <row r="1678" spans="1:16" x14ac:dyDescent="0.25">
      <c r="A1678" s="112">
        <v>6300</v>
      </c>
      <c r="B1678" s="321" t="s">
        <v>358</v>
      </c>
      <c r="C1678" s="322"/>
      <c r="D1678" s="110">
        <f>SUM(D1679:D1696)</f>
        <v>0</v>
      </c>
      <c r="E1678" s="110">
        <f t="shared" ref="E1678:P1678" si="107">SUM(E1679:E1696)</f>
        <v>0</v>
      </c>
      <c r="F1678" s="110">
        <f t="shared" si="107"/>
        <v>0</v>
      </c>
      <c r="G1678" s="110">
        <f t="shared" si="107"/>
        <v>0</v>
      </c>
      <c r="H1678" s="110">
        <f t="shared" si="107"/>
        <v>0</v>
      </c>
      <c r="I1678" s="110">
        <f t="shared" si="107"/>
        <v>0</v>
      </c>
      <c r="J1678" s="110">
        <f t="shared" si="107"/>
        <v>0</v>
      </c>
      <c r="K1678" s="110">
        <f t="shared" si="107"/>
        <v>0</v>
      </c>
      <c r="L1678" s="110">
        <f t="shared" si="107"/>
        <v>0</v>
      </c>
      <c r="M1678" s="110">
        <f t="shared" si="107"/>
        <v>0</v>
      </c>
      <c r="N1678" s="110">
        <f t="shared" si="107"/>
        <v>0</v>
      </c>
      <c r="O1678" s="110">
        <f t="shared" si="107"/>
        <v>0</v>
      </c>
      <c r="P1678" s="110">
        <f t="shared" si="107"/>
        <v>0</v>
      </c>
    </row>
    <row r="1679" spans="1:16" x14ac:dyDescent="0.25">
      <c r="A1679" s="327">
        <v>631</v>
      </c>
      <c r="B1679" s="329" t="s">
        <v>359</v>
      </c>
      <c r="C1679" s="156">
        <v>11</v>
      </c>
      <c r="D1679" s="101"/>
      <c r="E1679" s="31"/>
      <c r="F1679" s="31"/>
      <c r="G1679" s="31"/>
      <c r="H1679" s="31"/>
      <c r="I1679" s="31"/>
      <c r="J1679" s="31"/>
      <c r="K1679" s="31"/>
      <c r="L1679" s="31"/>
      <c r="M1679" s="31"/>
      <c r="N1679" s="31"/>
      <c r="O1679" s="31"/>
      <c r="P1679" s="83">
        <f>SUM(D1679:O1679)</f>
        <v>0</v>
      </c>
    </row>
    <row r="1680" spans="1:16" x14ac:dyDescent="0.25">
      <c r="A1680" s="328"/>
      <c r="B1680" s="330"/>
      <c r="C1680" s="156">
        <v>12</v>
      </c>
      <c r="D1680" s="101"/>
      <c r="E1680" s="31"/>
      <c r="F1680" s="31"/>
      <c r="G1680" s="31"/>
      <c r="H1680" s="31"/>
      <c r="I1680" s="31"/>
      <c r="J1680" s="31"/>
      <c r="K1680" s="31"/>
      <c r="L1680" s="31"/>
      <c r="M1680" s="31"/>
      <c r="N1680" s="31"/>
      <c r="O1680" s="31"/>
      <c r="P1680" s="83">
        <f t="shared" ref="P1680:P1696" si="108">SUM(D1680:O1680)</f>
        <v>0</v>
      </c>
    </row>
    <row r="1681" spans="1:16" x14ac:dyDescent="0.25">
      <c r="A1681" s="328"/>
      <c r="B1681" s="330"/>
      <c r="C1681" s="156">
        <v>14</v>
      </c>
      <c r="D1681" s="101"/>
      <c r="E1681" s="31"/>
      <c r="F1681" s="31"/>
      <c r="G1681" s="31"/>
      <c r="H1681" s="31"/>
      <c r="I1681" s="31"/>
      <c r="J1681" s="31"/>
      <c r="K1681" s="31"/>
      <c r="L1681" s="31"/>
      <c r="M1681" s="31"/>
      <c r="N1681" s="31"/>
      <c r="O1681" s="31"/>
      <c r="P1681" s="83">
        <f t="shared" si="108"/>
        <v>0</v>
      </c>
    </row>
    <row r="1682" spans="1:16" x14ac:dyDescent="0.25">
      <c r="A1682" s="328"/>
      <c r="B1682" s="330"/>
      <c r="C1682" s="156">
        <v>15</v>
      </c>
      <c r="D1682" s="101"/>
      <c r="E1682" s="31"/>
      <c r="F1682" s="31"/>
      <c r="G1682" s="31"/>
      <c r="H1682" s="31"/>
      <c r="I1682" s="31"/>
      <c r="J1682" s="31"/>
      <c r="K1682" s="31"/>
      <c r="L1682" s="31"/>
      <c r="M1682" s="31"/>
      <c r="N1682" s="31"/>
      <c r="O1682" s="31"/>
      <c r="P1682" s="83">
        <f t="shared" si="108"/>
        <v>0</v>
      </c>
    </row>
    <row r="1683" spans="1:16" x14ac:dyDescent="0.25">
      <c r="A1683" s="328"/>
      <c r="B1683" s="330"/>
      <c r="C1683" s="156">
        <v>16</v>
      </c>
      <c r="D1683" s="101"/>
      <c r="E1683" s="31"/>
      <c r="F1683" s="31"/>
      <c r="G1683" s="31"/>
      <c r="H1683" s="31"/>
      <c r="I1683" s="31"/>
      <c r="J1683" s="31"/>
      <c r="K1683" s="31"/>
      <c r="L1683" s="31"/>
      <c r="M1683" s="31"/>
      <c r="N1683" s="31"/>
      <c r="O1683" s="31"/>
      <c r="P1683" s="83">
        <f t="shared" si="108"/>
        <v>0</v>
      </c>
    </row>
    <row r="1684" spans="1:16" x14ac:dyDescent="0.25">
      <c r="A1684" s="328"/>
      <c r="B1684" s="330"/>
      <c r="C1684" s="156">
        <v>17</v>
      </c>
      <c r="D1684" s="101"/>
      <c r="E1684" s="31"/>
      <c r="F1684" s="31"/>
      <c r="G1684" s="31"/>
      <c r="H1684" s="31"/>
      <c r="I1684" s="31"/>
      <c r="J1684" s="31"/>
      <c r="K1684" s="31"/>
      <c r="L1684" s="31"/>
      <c r="M1684" s="31"/>
      <c r="N1684" s="31"/>
      <c r="O1684" s="31"/>
      <c r="P1684" s="83">
        <f t="shared" si="108"/>
        <v>0</v>
      </c>
    </row>
    <row r="1685" spans="1:16" x14ac:dyDescent="0.25">
      <c r="A1685" s="328"/>
      <c r="B1685" s="330"/>
      <c r="C1685" s="156">
        <v>25</v>
      </c>
      <c r="D1685" s="101"/>
      <c r="E1685" s="31"/>
      <c r="F1685" s="31"/>
      <c r="G1685" s="31"/>
      <c r="H1685" s="31"/>
      <c r="I1685" s="31"/>
      <c r="J1685" s="31"/>
      <c r="K1685" s="31"/>
      <c r="L1685" s="31"/>
      <c r="M1685" s="31"/>
      <c r="N1685" s="31"/>
      <c r="O1685" s="31"/>
      <c r="P1685" s="83">
        <f t="shared" si="108"/>
        <v>0</v>
      </c>
    </row>
    <row r="1686" spans="1:16" x14ac:dyDescent="0.25">
      <c r="A1686" s="328"/>
      <c r="B1686" s="330"/>
      <c r="C1686" s="156">
        <v>26</v>
      </c>
      <c r="D1686" s="101"/>
      <c r="E1686" s="31"/>
      <c r="F1686" s="31"/>
      <c r="G1686" s="31"/>
      <c r="H1686" s="31"/>
      <c r="I1686" s="31"/>
      <c r="J1686" s="31"/>
      <c r="K1686" s="31"/>
      <c r="L1686" s="31"/>
      <c r="M1686" s="31"/>
      <c r="N1686" s="31"/>
      <c r="O1686" s="31"/>
      <c r="P1686" s="83">
        <f t="shared" si="108"/>
        <v>0</v>
      </c>
    </row>
    <row r="1687" spans="1:16" x14ac:dyDescent="0.25">
      <c r="A1687" s="333"/>
      <c r="B1687" s="334"/>
      <c r="C1687" s="156">
        <v>27</v>
      </c>
      <c r="D1687" s="101"/>
      <c r="E1687" s="31"/>
      <c r="F1687" s="31"/>
      <c r="G1687" s="31"/>
      <c r="H1687" s="31"/>
      <c r="I1687" s="31"/>
      <c r="J1687" s="31"/>
      <c r="K1687" s="31"/>
      <c r="L1687" s="31"/>
      <c r="M1687" s="31"/>
      <c r="N1687" s="31"/>
      <c r="O1687" s="31"/>
      <c r="P1687" s="83">
        <f t="shared" si="108"/>
        <v>0</v>
      </c>
    </row>
    <row r="1688" spans="1:16" x14ac:dyDescent="0.25">
      <c r="A1688" s="327">
        <v>632</v>
      </c>
      <c r="B1688" s="329" t="s">
        <v>360</v>
      </c>
      <c r="C1688" s="156">
        <v>11</v>
      </c>
      <c r="D1688" s="101"/>
      <c r="E1688" s="31"/>
      <c r="F1688" s="31"/>
      <c r="G1688" s="31"/>
      <c r="H1688" s="31"/>
      <c r="I1688" s="31"/>
      <c r="J1688" s="31"/>
      <c r="K1688" s="31"/>
      <c r="L1688" s="31"/>
      <c r="M1688" s="31"/>
      <c r="N1688" s="31"/>
      <c r="O1688" s="31"/>
      <c r="P1688" s="83">
        <f t="shared" si="108"/>
        <v>0</v>
      </c>
    </row>
    <row r="1689" spans="1:16" x14ac:dyDescent="0.25">
      <c r="A1689" s="328"/>
      <c r="B1689" s="330"/>
      <c r="C1689" s="156">
        <v>12</v>
      </c>
      <c r="D1689" s="101"/>
      <c r="E1689" s="31"/>
      <c r="F1689" s="31"/>
      <c r="G1689" s="31"/>
      <c r="H1689" s="31"/>
      <c r="I1689" s="31"/>
      <c r="J1689" s="31"/>
      <c r="K1689" s="31"/>
      <c r="L1689" s="31"/>
      <c r="M1689" s="31"/>
      <c r="N1689" s="31"/>
      <c r="O1689" s="31"/>
      <c r="P1689" s="83">
        <f t="shared" si="108"/>
        <v>0</v>
      </c>
    </row>
    <row r="1690" spans="1:16" x14ac:dyDescent="0.25">
      <c r="A1690" s="328"/>
      <c r="B1690" s="330"/>
      <c r="C1690" s="156">
        <v>14</v>
      </c>
      <c r="D1690" s="101"/>
      <c r="E1690" s="31"/>
      <c r="F1690" s="31"/>
      <c r="G1690" s="31"/>
      <c r="H1690" s="31"/>
      <c r="I1690" s="31"/>
      <c r="J1690" s="31"/>
      <c r="K1690" s="31"/>
      <c r="L1690" s="31"/>
      <c r="M1690" s="31"/>
      <c r="N1690" s="31"/>
      <c r="O1690" s="31"/>
      <c r="P1690" s="83">
        <f t="shared" si="108"/>
        <v>0</v>
      </c>
    </row>
    <row r="1691" spans="1:16" x14ac:dyDescent="0.25">
      <c r="A1691" s="328"/>
      <c r="B1691" s="330"/>
      <c r="C1691" s="156">
        <v>15</v>
      </c>
      <c r="D1691" s="101"/>
      <c r="E1691" s="31"/>
      <c r="F1691" s="31"/>
      <c r="G1691" s="31"/>
      <c r="H1691" s="31"/>
      <c r="I1691" s="31"/>
      <c r="J1691" s="31"/>
      <c r="K1691" s="31"/>
      <c r="L1691" s="31"/>
      <c r="M1691" s="31"/>
      <c r="N1691" s="31"/>
      <c r="O1691" s="31"/>
      <c r="P1691" s="83">
        <f t="shared" si="108"/>
        <v>0</v>
      </c>
    </row>
    <row r="1692" spans="1:16" x14ac:dyDescent="0.25">
      <c r="A1692" s="328"/>
      <c r="B1692" s="330"/>
      <c r="C1692" s="156">
        <v>16</v>
      </c>
      <c r="D1692" s="101"/>
      <c r="E1692" s="31"/>
      <c r="F1692" s="31"/>
      <c r="G1692" s="31"/>
      <c r="H1692" s="31"/>
      <c r="I1692" s="31"/>
      <c r="J1692" s="31"/>
      <c r="K1692" s="31"/>
      <c r="L1692" s="31"/>
      <c r="M1692" s="31"/>
      <c r="N1692" s="31"/>
      <c r="O1692" s="31"/>
      <c r="P1692" s="83">
        <f t="shared" si="108"/>
        <v>0</v>
      </c>
    </row>
    <row r="1693" spans="1:16" x14ac:dyDescent="0.25">
      <c r="A1693" s="328"/>
      <c r="B1693" s="330"/>
      <c r="C1693" s="156">
        <v>17</v>
      </c>
      <c r="D1693" s="101"/>
      <c r="E1693" s="31"/>
      <c r="F1693" s="31"/>
      <c r="G1693" s="31"/>
      <c r="H1693" s="31"/>
      <c r="I1693" s="31"/>
      <c r="J1693" s="31"/>
      <c r="K1693" s="31"/>
      <c r="L1693" s="31"/>
      <c r="M1693" s="31"/>
      <c r="N1693" s="31"/>
      <c r="O1693" s="31"/>
      <c r="P1693" s="83">
        <f t="shared" si="108"/>
        <v>0</v>
      </c>
    </row>
    <row r="1694" spans="1:16" x14ac:dyDescent="0.25">
      <c r="A1694" s="328"/>
      <c r="B1694" s="330"/>
      <c r="C1694" s="156">
        <v>25</v>
      </c>
      <c r="D1694" s="101"/>
      <c r="E1694" s="31"/>
      <c r="F1694" s="31"/>
      <c r="G1694" s="31"/>
      <c r="H1694" s="31"/>
      <c r="I1694" s="31"/>
      <c r="J1694" s="31"/>
      <c r="K1694" s="31"/>
      <c r="L1694" s="31"/>
      <c r="M1694" s="31"/>
      <c r="N1694" s="31"/>
      <c r="O1694" s="31"/>
      <c r="P1694" s="83">
        <f t="shared" si="108"/>
        <v>0</v>
      </c>
    </row>
    <row r="1695" spans="1:16" x14ac:dyDescent="0.25">
      <c r="A1695" s="328"/>
      <c r="B1695" s="330"/>
      <c r="C1695" s="156">
        <v>26</v>
      </c>
      <c r="D1695" s="101"/>
      <c r="E1695" s="31"/>
      <c r="F1695" s="31"/>
      <c r="G1695" s="31"/>
      <c r="H1695" s="31"/>
      <c r="I1695" s="31"/>
      <c r="J1695" s="31"/>
      <c r="K1695" s="31"/>
      <c r="L1695" s="31"/>
      <c r="M1695" s="31"/>
      <c r="N1695" s="31"/>
      <c r="O1695" s="31"/>
      <c r="P1695" s="83">
        <f t="shared" si="108"/>
        <v>0</v>
      </c>
    </row>
    <row r="1696" spans="1:16" x14ac:dyDescent="0.25">
      <c r="A1696" s="333"/>
      <c r="B1696" s="334"/>
      <c r="C1696" s="156">
        <v>27</v>
      </c>
      <c r="D1696" s="101"/>
      <c r="E1696" s="31"/>
      <c r="F1696" s="31"/>
      <c r="G1696" s="31"/>
      <c r="H1696" s="31"/>
      <c r="I1696" s="31"/>
      <c r="J1696" s="31"/>
      <c r="K1696" s="31"/>
      <c r="L1696" s="31"/>
      <c r="M1696" s="31"/>
      <c r="N1696" s="31"/>
      <c r="O1696" s="31"/>
      <c r="P1696" s="83">
        <f t="shared" si="108"/>
        <v>0</v>
      </c>
    </row>
    <row r="1697" spans="1:16" x14ac:dyDescent="0.25">
      <c r="A1697" s="114">
        <v>7000</v>
      </c>
      <c r="B1697" s="331" t="s">
        <v>361</v>
      </c>
      <c r="C1697" s="332"/>
      <c r="D1697" s="115">
        <f t="shared" ref="D1697:P1697" si="109">D1698+D1709+D1775+D1824+D1876+D1914+D1931</f>
        <v>0</v>
      </c>
      <c r="E1697" s="116">
        <f t="shared" si="109"/>
        <v>0</v>
      </c>
      <c r="F1697" s="116">
        <f t="shared" si="109"/>
        <v>0</v>
      </c>
      <c r="G1697" s="116">
        <f t="shared" si="109"/>
        <v>0</v>
      </c>
      <c r="H1697" s="116">
        <f t="shared" si="109"/>
        <v>0</v>
      </c>
      <c r="I1697" s="116">
        <f t="shared" si="109"/>
        <v>0</v>
      </c>
      <c r="J1697" s="116">
        <f t="shared" si="109"/>
        <v>0</v>
      </c>
      <c r="K1697" s="116">
        <f t="shared" si="109"/>
        <v>0</v>
      </c>
      <c r="L1697" s="116">
        <f t="shared" si="109"/>
        <v>0</v>
      </c>
      <c r="M1697" s="116">
        <f t="shared" si="109"/>
        <v>0</v>
      </c>
      <c r="N1697" s="116">
        <f t="shared" si="109"/>
        <v>0</v>
      </c>
      <c r="O1697" s="116">
        <f t="shared" si="109"/>
        <v>0</v>
      </c>
      <c r="P1697" s="116">
        <f t="shared" si="109"/>
        <v>0</v>
      </c>
    </row>
    <row r="1698" spans="1:16" x14ac:dyDescent="0.25">
      <c r="A1698" s="112">
        <v>7100</v>
      </c>
      <c r="B1698" s="321" t="s">
        <v>362</v>
      </c>
      <c r="C1698" s="322"/>
      <c r="D1698" s="110">
        <f>SUM(D1699:D1708)</f>
        <v>0</v>
      </c>
      <c r="E1698" s="110">
        <f t="shared" ref="E1698:P1698" si="110">SUM(E1699:E1708)</f>
        <v>0</v>
      </c>
      <c r="F1698" s="110">
        <f t="shared" si="110"/>
        <v>0</v>
      </c>
      <c r="G1698" s="110">
        <f t="shared" si="110"/>
        <v>0</v>
      </c>
      <c r="H1698" s="110">
        <f t="shared" si="110"/>
        <v>0</v>
      </c>
      <c r="I1698" s="110">
        <f t="shared" si="110"/>
        <v>0</v>
      </c>
      <c r="J1698" s="110">
        <f t="shared" si="110"/>
        <v>0</v>
      </c>
      <c r="K1698" s="110">
        <f t="shared" si="110"/>
        <v>0</v>
      </c>
      <c r="L1698" s="110">
        <f t="shared" si="110"/>
        <v>0</v>
      </c>
      <c r="M1698" s="110">
        <f t="shared" si="110"/>
        <v>0</v>
      </c>
      <c r="N1698" s="110">
        <f t="shared" si="110"/>
        <v>0</v>
      </c>
      <c r="O1698" s="110">
        <f t="shared" si="110"/>
        <v>0</v>
      </c>
      <c r="P1698" s="110">
        <f t="shared" si="110"/>
        <v>0</v>
      </c>
    </row>
    <row r="1699" spans="1:16" x14ac:dyDescent="0.25">
      <c r="A1699" s="327">
        <v>711</v>
      </c>
      <c r="B1699" s="329" t="s">
        <v>363</v>
      </c>
      <c r="C1699" s="156">
        <v>11</v>
      </c>
      <c r="D1699" s="101"/>
      <c r="E1699" s="31"/>
      <c r="F1699" s="31"/>
      <c r="G1699" s="31"/>
      <c r="H1699" s="31"/>
      <c r="I1699" s="31"/>
      <c r="J1699" s="31"/>
      <c r="K1699" s="31"/>
      <c r="L1699" s="31"/>
      <c r="M1699" s="31"/>
      <c r="N1699" s="31"/>
      <c r="O1699" s="31"/>
      <c r="P1699" s="83">
        <f>SUM(D1699:O1699)</f>
        <v>0</v>
      </c>
    </row>
    <row r="1700" spans="1:16" x14ac:dyDescent="0.25">
      <c r="A1700" s="328"/>
      <c r="B1700" s="330"/>
      <c r="C1700" s="156">
        <v>12</v>
      </c>
      <c r="D1700" s="101"/>
      <c r="E1700" s="31"/>
      <c r="F1700" s="31"/>
      <c r="G1700" s="31"/>
      <c r="H1700" s="31"/>
      <c r="I1700" s="31"/>
      <c r="J1700" s="31"/>
      <c r="K1700" s="31"/>
      <c r="L1700" s="31"/>
      <c r="M1700" s="31"/>
      <c r="N1700" s="31"/>
      <c r="O1700" s="31"/>
      <c r="P1700" s="83">
        <f t="shared" ref="P1700:P1707" si="111">SUM(D1700:O1700)</f>
        <v>0</v>
      </c>
    </row>
    <row r="1701" spans="1:16" x14ac:dyDescent="0.25">
      <c r="A1701" s="328"/>
      <c r="B1701" s="330"/>
      <c r="C1701" s="156">
        <v>14</v>
      </c>
      <c r="D1701" s="101"/>
      <c r="E1701" s="31"/>
      <c r="F1701" s="31"/>
      <c r="G1701" s="31"/>
      <c r="H1701" s="31"/>
      <c r="I1701" s="31"/>
      <c r="J1701" s="31"/>
      <c r="K1701" s="31"/>
      <c r="L1701" s="31"/>
      <c r="M1701" s="31"/>
      <c r="N1701" s="31"/>
      <c r="O1701" s="31"/>
      <c r="P1701" s="83">
        <f t="shared" si="111"/>
        <v>0</v>
      </c>
    </row>
    <row r="1702" spans="1:16" x14ac:dyDescent="0.25">
      <c r="A1702" s="328"/>
      <c r="B1702" s="330"/>
      <c r="C1702" s="156">
        <v>15</v>
      </c>
      <c r="D1702" s="101"/>
      <c r="E1702" s="31"/>
      <c r="F1702" s="31"/>
      <c r="G1702" s="31"/>
      <c r="H1702" s="31"/>
      <c r="I1702" s="31"/>
      <c r="J1702" s="31"/>
      <c r="K1702" s="31"/>
      <c r="L1702" s="31"/>
      <c r="M1702" s="31"/>
      <c r="N1702" s="31"/>
      <c r="O1702" s="31"/>
      <c r="P1702" s="83">
        <f t="shared" si="111"/>
        <v>0</v>
      </c>
    </row>
    <row r="1703" spans="1:16" x14ac:dyDescent="0.25">
      <c r="A1703" s="328"/>
      <c r="B1703" s="330"/>
      <c r="C1703" s="156">
        <v>16</v>
      </c>
      <c r="D1703" s="101"/>
      <c r="E1703" s="31"/>
      <c r="F1703" s="31"/>
      <c r="G1703" s="31"/>
      <c r="H1703" s="31"/>
      <c r="I1703" s="31"/>
      <c r="J1703" s="31"/>
      <c r="K1703" s="31"/>
      <c r="L1703" s="31"/>
      <c r="M1703" s="31"/>
      <c r="N1703" s="31"/>
      <c r="O1703" s="31"/>
      <c r="P1703" s="83">
        <f t="shared" si="111"/>
        <v>0</v>
      </c>
    </row>
    <row r="1704" spans="1:16" x14ac:dyDescent="0.25">
      <c r="A1704" s="328"/>
      <c r="B1704" s="330"/>
      <c r="C1704" s="156">
        <v>17</v>
      </c>
      <c r="D1704" s="101"/>
      <c r="E1704" s="31"/>
      <c r="F1704" s="31"/>
      <c r="G1704" s="31"/>
      <c r="H1704" s="31"/>
      <c r="I1704" s="31"/>
      <c r="J1704" s="31"/>
      <c r="K1704" s="31"/>
      <c r="L1704" s="31"/>
      <c r="M1704" s="31"/>
      <c r="N1704" s="31"/>
      <c r="O1704" s="31"/>
      <c r="P1704" s="83">
        <f t="shared" si="111"/>
        <v>0</v>
      </c>
    </row>
    <row r="1705" spans="1:16" x14ac:dyDescent="0.25">
      <c r="A1705" s="328"/>
      <c r="B1705" s="330"/>
      <c r="C1705" s="156">
        <v>25</v>
      </c>
      <c r="D1705" s="101"/>
      <c r="E1705" s="31"/>
      <c r="F1705" s="31"/>
      <c r="G1705" s="31"/>
      <c r="H1705" s="31"/>
      <c r="I1705" s="31"/>
      <c r="J1705" s="31"/>
      <c r="K1705" s="31"/>
      <c r="L1705" s="31"/>
      <c r="M1705" s="31"/>
      <c r="N1705" s="31"/>
      <c r="O1705" s="31"/>
      <c r="P1705" s="83">
        <f t="shared" si="111"/>
        <v>0</v>
      </c>
    </row>
    <row r="1706" spans="1:16" x14ac:dyDescent="0.25">
      <c r="A1706" s="328"/>
      <c r="B1706" s="330"/>
      <c r="C1706" s="156">
        <v>26</v>
      </c>
      <c r="D1706" s="101"/>
      <c r="E1706" s="31"/>
      <c r="F1706" s="31"/>
      <c r="G1706" s="31"/>
      <c r="H1706" s="31"/>
      <c r="I1706" s="31"/>
      <c r="J1706" s="31"/>
      <c r="K1706" s="31"/>
      <c r="L1706" s="31"/>
      <c r="M1706" s="31"/>
      <c r="N1706" s="31"/>
      <c r="O1706" s="31"/>
      <c r="P1706" s="83">
        <f t="shared" si="111"/>
        <v>0</v>
      </c>
    </row>
    <row r="1707" spans="1:16" x14ac:dyDescent="0.25">
      <c r="A1707" s="333"/>
      <c r="B1707" s="334"/>
      <c r="C1707" s="156">
        <v>27</v>
      </c>
      <c r="D1707" s="101"/>
      <c r="E1707" s="31"/>
      <c r="F1707" s="31"/>
      <c r="G1707" s="31"/>
      <c r="H1707" s="31"/>
      <c r="I1707" s="31"/>
      <c r="J1707" s="31"/>
      <c r="K1707" s="31"/>
      <c r="L1707" s="31"/>
      <c r="M1707" s="31"/>
      <c r="N1707" s="31"/>
      <c r="O1707" s="31"/>
      <c r="P1707" s="83">
        <f t="shared" si="111"/>
        <v>0</v>
      </c>
    </row>
    <row r="1708" spans="1:16" ht="30" x14ac:dyDescent="0.25">
      <c r="A1708" s="99">
        <v>712</v>
      </c>
      <c r="B1708" s="100" t="s">
        <v>364</v>
      </c>
      <c r="C1708" s="151"/>
      <c r="D1708" s="151"/>
      <c r="E1708" s="151"/>
      <c r="F1708" s="151"/>
      <c r="G1708" s="151"/>
      <c r="H1708" s="151"/>
      <c r="I1708" s="151"/>
      <c r="J1708" s="151"/>
      <c r="K1708" s="151"/>
      <c r="L1708" s="151"/>
      <c r="M1708" s="151"/>
      <c r="N1708" s="151"/>
      <c r="O1708" s="151"/>
      <c r="P1708" s="102">
        <f>SUM(D1708:O1708)</f>
        <v>0</v>
      </c>
    </row>
    <row r="1709" spans="1:16" x14ac:dyDescent="0.25">
      <c r="A1709" s="112">
        <v>7200</v>
      </c>
      <c r="B1709" s="321" t="s">
        <v>365</v>
      </c>
      <c r="C1709" s="322"/>
      <c r="D1709" s="110">
        <f>SUM(D1710:D1774)</f>
        <v>0</v>
      </c>
      <c r="E1709" s="110">
        <f t="shared" ref="E1709:P1709" si="112">SUM(E1710:E1774)</f>
        <v>0</v>
      </c>
      <c r="F1709" s="110">
        <f t="shared" si="112"/>
        <v>0</v>
      </c>
      <c r="G1709" s="110">
        <f t="shared" si="112"/>
        <v>0</v>
      </c>
      <c r="H1709" s="110">
        <f t="shared" si="112"/>
        <v>0</v>
      </c>
      <c r="I1709" s="110">
        <f t="shared" si="112"/>
        <v>0</v>
      </c>
      <c r="J1709" s="110">
        <f t="shared" si="112"/>
        <v>0</v>
      </c>
      <c r="K1709" s="110">
        <f t="shared" si="112"/>
        <v>0</v>
      </c>
      <c r="L1709" s="110">
        <f t="shared" si="112"/>
        <v>0</v>
      </c>
      <c r="M1709" s="110">
        <f t="shared" si="112"/>
        <v>0</v>
      </c>
      <c r="N1709" s="110">
        <f t="shared" si="112"/>
        <v>0</v>
      </c>
      <c r="O1709" s="110">
        <f t="shared" si="112"/>
        <v>0</v>
      </c>
      <c r="P1709" s="110">
        <f t="shared" si="112"/>
        <v>0</v>
      </c>
    </row>
    <row r="1710" spans="1:16" x14ac:dyDescent="0.25">
      <c r="A1710" s="327">
        <v>721</v>
      </c>
      <c r="B1710" s="329" t="s">
        <v>366</v>
      </c>
      <c r="C1710" s="156">
        <v>11</v>
      </c>
      <c r="D1710" s="101"/>
      <c r="E1710" s="31"/>
      <c r="F1710" s="31"/>
      <c r="G1710" s="31"/>
      <c r="H1710" s="31"/>
      <c r="I1710" s="31"/>
      <c r="J1710" s="31"/>
      <c r="K1710" s="31"/>
      <c r="L1710" s="31"/>
      <c r="M1710" s="31"/>
      <c r="N1710" s="31"/>
      <c r="O1710" s="31"/>
      <c r="P1710" s="83">
        <f t="shared" ref="P1710:P1774" si="113">SUM(D1710:O1710)</f>
        <v>0</v>
      </c>
    </row>
    <row r="1711" spans="1:16" x14ac:dyDescent="0.25">
      <c r="A1711" s="328"/>
      <c r="B1711" s="330"/>
      <c r="C1711" s="156">
        <v>12</v>
      </c>
      <c r="D1711" s="101"/>
      <c r="E1711" s="31"/>
      <c r="F1711" s="31"/>
      <c r="G1711" s="31"/>
      <c r="H1711" s="31"/>
      <c r="I1711" s="31"/>
      <c r="J1711" s="31"/>
      <c r="K1711" s="31"/>
      <c r="L1711" s="31"/>
      <c r="M1711" s="31"/>
      <c r="N1711" s="31"/>
      <c r="O1711" s="31"/>
      <c r="P1711" s="83">
        <f t="shared" si="113"/>
        <v>0</v>
      </c>
    </row>
    <row r="1712" spans="1:16" x14ac:dyDescent="0.25">
      <c r="A1712" s="328"/>
      <c r="B1712" s="330"/>
      <c r="C1712" s="156">
        <v>14</v>
      </c>
      <c r="D1712" s="101"/>
      <c r="E1712" s="31"/>
      <c r="F1712" s="31"/>
      <c r="G1712" s="31"/>
      <c r="H1712" s="31"/>
      <c r="I1712" s="31"/>
      <c r="J1712" s="31"/>
      <c r="K1712" s="31"/>
      <c r="L1712" s="31"/>
      <c r="M1712" s="31"/>
      <c r="N1712" s="31"/>
      <c r="O1712" s="31"/>
      <c r="P1712" s="83">
        <f t="shared" si="113"/>
        <v>0</v>
      </c>
    </row>
    <row r="1713" spans="1:16" x14ac:dyDescent="0.25">
      <c r="A1713" s="328"/>
      <c r="B1713" s="330"/>
      <c r="C1713" s="156">
        <v>15</v>
      </c>
      <c r="D1713" s="101"/>
      <c r="E1713" s="31"/>
      <c r="F1713" s="31"/>
      <c r="G1713" s="31"/>
      <c r="H1713" s="31"/>
      <c r="I1713" s="31"/>
      <c r="J1713" s="31"/>
      <c r="K1713" s="31"/>
      <c r="L1713" s="31"/>
      <c r="M1713" s="31"/>
      <c r="N1713" s="31"/>
      <c r="O1713" s="31"/>
      <c r="P1713" s="83">
        <f t="shared" si="113"/>
        <v>0</v>
      </c>
    </row>
    <row r="1714" spans="1:16" x14ac:dyDescent="0.25">
      <c r="A1714" s="328"/>
      <c r="B1714" s="330"/>
      <c r="C1714" s="156">
        <v>16</v>
      </c>
      <c r="D1714" s="101"/>
      <c r="E1714" s="31"/>
      <c r="F1714" s="31"/>
      <c r="G1714" s="31"/>
      <c r="H1714" s="31"/>
      <c r="I1714" s="31"/>
      <c r="J1714" s="31"/>
      <c r="K1714" s="31"/>
      <c r="L1714" s="31"/>
      <c r="M1714" s="31"/>
      <c r="N1714" s="31"/>
      <c r="O1714" s="31"/>
      <c r="P1714" s="83">
        <f t="shared" si="113"/>
        <v>0</v>
      </c>
    </row>
    <row r="1715" spans="1:16" x14ac:dyDescent="0.25">
      <c r="A1715" s="328"/>
      <c r="B1715" s="330"/>
      <c r="C1715" s="156">
        <v>17</v>
      </c>
      <c r="D1715" s="101"/>
      <c r="E1715" s="31"/>
      <c r="F1715" s="31"/>
      <c r="G1715" s="31"/>
      <c r="H1715" s="31"/>
      <c r="I1715" s="31"/>
      <c r="J1715" s="31"/>
      <c r="K1715" s="31"/>
      <c r="L1715" s="31"/>
      <c r="M1715" s="31"/>
      <c r="N1715" s="31"/>
      <c r="O1715" s="31"/>
      <c r="P1715" s="83">
        <f t="shared" si="113"/>
        <v>0</v>
      </c>
    </row>
    <row r="1716" spans="1:16" x14ac:dyDescent="0.25">
      <c r="A1716" s="328"/>
      <c r="B1716" s="330"/>
      <c r="C1716" s="156">
        <v>25</v>
      </c>
      <c r="D1716" s="101"/>
      <c r="E1716" s="31"/>
      <c r="F1716" s="31"/>
      <c r="G1716" s="31"/>
      <c r="H1716" s="31"/>
      <c r="I1716" s="31"/>
      <c r="J1716" s="31"/>
      <c r="K1716" s="31"/>
      <c r="L1716" s="31"/>
      <c r="M1716" s="31"/>
      <c r="N1716" s="31"/>
      <c r="O1716" s="31"/>
      <c r="P1716" s="83">
        <f t="shared" si="113"/>
        <v>0</v>
      </c>
    </row>
    <row r="1717" spans="1:16" x14ac:dyDescent="0.25">
      <c r="A1717" s="328"/>
      <c r="B1717" s="330"/>
      <c r="C1717" s="156">
        <v>26</v>
      </c>
      <c r="D1717" s="101"/>
      <c r="E1717" s="31"/>
      <c r="F1717" s="31"/>
      <c r="G1717" s="31"/>
      <c r="H1717" s="31"/>
      <c r="I1717" s="31"/>
      <c r="J1717" s="31"/>
      <c r="K1717" s="31"/>
      <c r="L1717" s="31"/>
      <c r="M1717" s="31"/>
      <c r="N1717" s="31"/>
      <c r="O1717" s="31"/>
      <c r="P1717" s="83">
        <f t="shared" si="113"/>
        <v>0</v>
      </c>
    </row>
    <row r="1718" spans="1:16" x14ac:dyDescent="0.25">
      <c r="A1718" s="333"/>
      <c r="B1718" s="334"/>
      <c r="C1718" s="156">
        <v>27</v>
      </c>
      <c r="D1718" s="101"/>
      <c r="E1718" s="31"/>
      <c r="F1718" s="31"/>
      <c r="G1718" s="31"/>
      <c r="H1718" s="31"/>
      <c r="I1718" s="31"/>
      <c r="J1718" s="31"/>
      <c r="K1718" s="31"/>
      <c r="L1718" s="31"/>
      <c r="M1718" s="31"/>
      <c r="N1718" s="31"/>
      <c r="O1718" s="31"/>
      <c r="P1718" s="83">
        <f t="shared" si="113"/>
        <v>0</v>
      </c>
    </row>
    <row r="1719" spans="1:16" ht="30" x14ac:dyDescent="0.25">
      <c r="A1719" s="99">
        <v>722</v>
      </c>
      <c r="B1719" s="100" t="s">
        <v>367</v>
      </c>
      <c r="C1719" s="151"/>
      <c r="D1719" s="151"/>
      <c r="E1719" s="151"/>
      <c r="F1719" s="151"/>
      <c r="G1719" s="151"/>
      <c r="H1719" s="151"/>
      <c r="I1719" s="151"/>
      <c r="J1719" s="151"/>
      <c r="K1719" s="151"/>
      <c r="L1719" s="151"/>
      <c r="M1719" s="151"/>
      <c r="N1719" s="151"/>
      <c r="O1719" s="151"/>
      <c r="P1719" s="102">
        <f t="shared" si="113"/>
        <v>0</v>
      </c>
    </row>
    <row r="1720" spans="1:16" ht="30" x14ac:dyDescent="0.25">
      <c r="A1720" s="99">
        <v>723</v>
      </c>
      <c r="B1720" s="100" t="s">
        <v>368</v>
      </c>
      <c r="C1720" s="151"/>
      <c r="D1720" s="151"/>
      <c r="E1720" s="151"/>
      <c r="F1720" s="151"/>
      <c r="G1720" s="151"/>
      <c r="H1720" s="151"/>
      <c r="I1720" s="151"/>
      <c r="J1720" s="151"/>
      <c r="K1720" s="151"/>
      <c r="L1720" s="151"/>
      <c r="M1720" s="151"/>
      <c r="N1720" s="151"/>
      <c r="O1720" s="151"/>
      <c r="P1720" s="102">
        <f t="shared" si="113"/>
        <v>0</v>
      </c>
    </row>
    <row r="1721" spans="1:16" x14ac:dyDescent="0.25">
      <c r="A1721" s="327">
        <v>724</v>
      </c>
      <c r="B1721" s="329" t="s">
        <v>369</v>
      </c>
      <c r="C1721" s="156">
        <v>11</v>
      </c>
      <c r="D1721" s="101"/>
      <c r="E1721" s="31"/>
      <c r="F1721" s="31"/>
      <c r="G1721" s="31"/>
      <c r="H1721" s="31"/>
      <c r="I1721" s="31"/>
      <c r="J1721" s="31"/>
      <c r="K1721" s="31"/>
      <c r="L1721" s="31"/>
      <c r="M1721" s="31"/>
      <c r="N1721" s="31"/>
      <c r="O1721" s="31"/>
      <c r="P1721" s="83">
        <f t="shared" si="113"/>
        <v>0</v>
      </c>
    </row>
    <row r="1722" spans="1:16" x14ac:dyDescent="0.25">
      <c r="A1722" s="328"/>
      <c r="B1722" s="330"/>
      <c r="C1722" s="156">
        <v>12</v>
      </c>
      <c r="D1722" s="101"/>
      <c r="E1722" s="31"/>
      <c r="F1722" s="31"/>
      <c r="G1722" s="31"/>
      <c r="H1722" s="31"/>
      <c r="I1722" s="31"/>
      <c r="J1722" s="31"/>
      <c r="K1722" s="31"/>
      <c r="L1722" s="31"/>
      <c r="M1722" s="31"/>
      <c r="N1722" s="31"/>
      <c r="O1722" s="31"/>
      <c r="P1722" s="83">
        <f t="shared" si="113"/>
        <v>0</v>
      </c>
    </row>
    <row r="1723" spans="1:16" x14ac:dyDescent="0.25">
      <c r="A1723" s="328"/>
      <c r="B1723" s="330"/>
      <c r="C1723" s="156">
        <v>14</v>
      </c>
      <c r="D1723" s="101"/>
      <c r="E1723" s="31"/>
      <c r="F1723" s="31"/>
      <c r="G1723" s="31"/>
      <c r="H1723" s="31"/>
      <c r="I1723" s="31"/>
      <c r="J1723" s="31"/>
      <c r="K1723" s="31"/>
      <c r="L1723" s="31"/>
      <c r="M1723" s="31"/>
      <c r="N1723" s="31"/>
      <c r="O1723" s="31"/>
      <c r="P1723" s="83">
        <f t="shared" si="113"/>
        <v>0</v>
      </c>
    </row>
    <row r="1724" spans="1:16" x14ac:dyDescent="0.25">
      <c r="A1724" s="328"/>
      <c r="B1724" s="330"/>
      <c r="C1724" s="156">
        <v>15</v>
      </c>
      <c r="D1724" s="101"/>
      <c r="E1724" s="31"/>
      <c r="F1724" s="31"/>
      <c r="G1724" s="31"/>
      <c r="H1724" s="31"/>
      <c r="I1724" s="31"/>
      <c r="J1724" s="31"/>
      <c r="K1724" s="31"/>
      <c r="L1724" s="31"/>
      <c r="M1724" s="31"/>
      <c r="N1724" s="31"/>
      <c r="O1724" s="31"/>
      <c r="P1724" s="83">
        <f t="shared" si="113"/>
        <v>0</v>
      </c>
    </row>
    <row r="1725" spans="1:16" x14ac:dyDescent="0.25">
      <c r="A1725" s="328"/>
      <c r="B1725" s="330"/>
      <c r="C1725" s="156">
        <v>16</v>
      </c>
      <c r="D1725" s="101"/>
      <c r="E1725" s="31"/>
      <c r="F1725" s="31"/>
      <c r="G1725" s="31"/>
      <c r="H1725" s="31"/>
      <c r="I1725" s="31"/>
      <c r="J1725" s="31"/>
      <c r="K1725" s="31"/>
      <c r="L1725" s="31"/>
      <c r="M1725" s="31"/>
      <c r="N1725" s="31"/>
      <c r="O1725" s="31"/>
      <c r="P1725" s="83">
        <f t="shared" si="113"/>
        <v>0</v>
      </c>
    </row>
    <row r="1726" spans="1:16" x14ac:dyDescent="0.25">
      <c r="A1726" s="328"/>
      <c r="B1726" s="330"/>
      <c r="C1726" s="156">
        <v>17</v>
      </c>
      <c r="D1726" s="101"/>
      <c r="E1726" s="31"/>
      <c r="F1726" s="31"/>
      <c r="G1726" s="31"/>
      <c r="H1726" s="31"/>
      <c r="I1726" s="31"/>
      <c r="J1726" s="31"/>
      <c r="K1726" s="31"/>
      <c r="L1726" s="31"/>
      <c r="M1726" s="31"/>
      <c r="N1726" s="31"/>
      <c r="O1726" s="31"/>
      <c r="P1726" s="83">
        <f t="shared" si="113"/>
        <v>0</v>
      </c>
    </row>
    <row r="1727" spans="1:16" x14ac:dyDescent="0.25">
      <c r="A1727" s="328"/>
      <c r="B1727" s="330"/>
      <c r="C1727" s="156">
        <v>25</v>
      </c>
      <c r="D1727" s="101"/>
      <c r="E1727" s="31"/>
      <c r="F1727" s="31"/>
      <c r="G1727" s="31"/>
      <c r="H1727" s="31"/>
      <c r="I1727" s="31"/>
      <c r="J1727" s="31"/>
      <c r="K1727" s="31"/>
      <c r="L1727" s="31"/>
      <c r="M1727" s="31"/>
      <c r="N1727" s="31"/>
      <c r="O1727" s="31"/>
      <c r="P1727" s="83">
        <f t="shared" si="113"/>
        <v>0</v>
      </c>
    </row>
    <row r="1728" spans="1:16" x14ac:dyDescent="0.25">
      <c r="A1728" s="328"/>
      <c r="B1728" s="330"/>
      <c r="C1728" s="156">
        <v>26</v>
      </c>
      <c r="D1728" s="101"/>
      <c r="E1728" s="31"/>
      <c r="F1728" s="31"/>
      <c r="G1728" s="31"/>
      <c r="H1728" s="31"/>
      <c r="I1728" s="31"/>
      <c r="J1728" s="31"/>
      <c r="K1728" s="31"/>
      <c r="L1728" s="31"/>
      <c r="M1728" s="31"/>
      <c r="N1728" s="31"/>
      <c r="O1728" s="31"/>
      <c r="P1728" s="83">
        <f t="shared" si="113"/>
        <v>0</v>
      </c>
    </row>
    <row r="1729" spans="1:16" x14ac:dyDescent="0.25">
      <c r="A1729" s="333"/>
      <c r="B1729" s="334"/>
      <c r="C1729" s="156">
        <v>27</v>
      </c>
      <c r="D1729" s="101"/>
      <c r="E1729" s="31"/>
      <c r="F1729" s="31"/>
      <c r="G1729" s="31"/>
      <c r="H1729" s="31"/>
      <c r="I1729" s="31"/>
      <c r="J1729" s="31"/>
      <c r="K1729" s="31"/>
      <c r="L1729" s="31"/>
      <c r="M1729" s="31"/>
      <c r="N1729" s="31"/>
      <c r="O1729" s="31"/>
      <c r="P1729" s="83">
        <f t="shared" si="113"/>
        <v>0</v>
      </c>
    </row>
    <row r="1730" spans="1:16" x14ac:dyDescent="0.25">
      <c r="A1730" s="327">
        <v>725</v>
      </c>
      <c r="B1730" s="329" t="s">
        <v>370</v>
      </c>
      <c r="C1730" s="156">
        <v>11</v>
      </c>
      <c r="D1730" s="101"/>
      <c r="E1730" s="31"/>
      <c r="F1730" s="31"/>
      <c r="G1730" s="31"/>
      <c r="H1730" s="31"/>
      <c r="I1730" s="31"/>
      <c r="J1730" s="31"/>
      <c r="K1730" s="31"/>
      <c r="L1730" s="31"/>
      <c r="M1730" s="31"/>
      <c r="N1730" s="31"/>
      <c r="O1730" s="31"/>
      <c r="P1730" s="83">
        <f t="shared" si="113"/>
        <v>0</v>
      </c>
    </row>
    <row r="1731" spans="1:16" x14ac:dyDescent="0.25">
      <c r="A1731" s="328"/>
      <c r="B1731" s="330"/>
      <c r="C1731" s="156">
        <v>12</v>
      </c>
      <c r="D1731" s="101"/>
      <c r="E1731" s="31"/>
      <c r="F1731" s="31"/>
      <c r="G1731" s="31"/>
      <c r="H1731" s="31"/>
      <c r="I1731" s="31"/>
      <c r="J1731" s="31"/>
      <c r="K1731" s="31"/>
      <c r="L1731" s="31"/>
      <c r="M1731" s="31"/>
      <c r="N1731" s="31"/>
      <c r="O1731" s="31"/>
      <c r="P1731" s="83">
        <f t="shared" si="113"/>
        <v>0</v>
      </c>
    </row>
    <row r="1732" spans="1:16" x14ac:dyDescent="0.25">
      <c r="A1732" s="328"/>
      <c r="B1732" s="330"/>
      <c r="C1732" s="156">
        <v>14</v>
      </c>
      <c r="D1732" s="101"/>
      <c r="E1732" s="31"/>
      <c r="F1732" s="31"/>
      <c r="G1732" s="31"/>
      <c r="H1732" s="31"/>
      <c r="I1732" s="31"/>
      <c r="J1732" s="31"/>
      <c r="K1732" s="31"/>
      <c r="L1732" s="31"/>
      <c r="M1732" s="31"/>
      <c r="N1732" s="31"/>
      <c r="O1732" s="31"/>
      <c r="P1732" s="83">
        <f t="shared" si="113"/>
        <v>0</v>
      </c>
    </row>
    <row r="1733" spans="1:16" x14ac:dyDescent="0.25">
      <c r="A1733" s="328"/>
      <c r="B1733" s="330"/>
      <c r="C1733" s="156">
        <v>15</v>
      </c>
      <c r="D1733" s="101"/>
      <c r="E1733" s="31"/>
      <c r="F1733" s="31"/>
      <c r="G1733" s="31"/>
      <c r="H1733" s="31"/>
      <c r="I1733" s="31"/>
      <c r="J1733" s="31"/>
      <c r="K1733" s="31"/>
      <c r="L1733" s="31"/>
      <c r="M1733" s="31"/>
      <c r="N1733" s="31"/>
      <c r="O1733" s="31"/>
      <c r="P1733" s="83">
        <f t="shared" si="113"/>
        <v>0</v>
      </c>
    </row>
    <row r="1734" spans="1:16" x14ac:dyDescent="0.25">
      <c r="A1734" s="328"/>
      <c r="B1734" s="330"/>
      <c r="C1734" s="156">
        <v>16</v>
      </c>
      <c r="D1734" s="101"/>
      <c r="E1734" s="31"/>
      <c r="F1734" s="31"/>
      <c r="G1734" s="31"/>
      <c r="H1734" s="31"/>
      <c r="I1734" s="31"/>
      <c r="J1734" s="31"/>
      <c r="K1734" s="31"/>
      <c r="L1734" s="31"/>
      <c r="M1734" s="31"/>
      <c r="N1734" s="31"/>
      <c r="O1734" s="31"/>
      <c r="P1734" s="83">
        <f t="shared" si="113"/>
        <v>0</v>
      </c>
    </row>
    <row r="1735" spans="1:16" x14ac:dyDescent="0.25">
      <c r="A1735" s="328"/>
      <c r="B1735" s="330"/>
      <c r="C1735" s="156">
        <v>17</v>
      </c>
      <c r="D1735" s="101"/>
      <c r="E1735" s="31"/>
      <c r="F1735" s="31"/>
      <c r="G1735" s="31"/>
      <c r="H1735" s="31"/>
      <c r="I1735" s="31"/>
      <c r="J1735" s="31"/>
      <c r="K1735" s="31"/>
      <c r="L1735" s="31"/>
      <c r="M1735" s="31"/>
      <c r="N1735" s="31"/>
      <c r="O1735" s="31"/>
      <c r="P1735" s="83">
        <f t="shared" si="113"/>
        <v>0</v>
      </c>
    </row>
    <row r="1736" spans="1:16" x14ac:dyDescent="0.25">
      <c r="A1736" s="328"/>
      <c r="B1736" s="330"/>
      <c r="C1736" s="156">
        <v>25</v>
      </c>
      <c r="D1736" s="101"/>
      <c r="E1736" s="31"/>
      <c r="F1736" s="31"/>
      <c r="G1736" s="31"/>
      <c r="H1736" s="31"/>
      <c r="I1736" s="31"/>
      <c r="J1736" s="31"/>
      <c r="K1736" s="31"/>
      <c r="L1736" s="31"/>
      <c r="M1736" s="31"/>
      <c r="N1736" s="31"/>
      <c r="O1736" s="31"/>
      <c r="P1736" s="83">
        <f t="shared" si="113"/>
        <v>0</v>
      </c>
    </row>
    <row r="1737" spans="1:16" x14ac:dyDescent="0.25">
      <c r="A1737" s="328"/>
      <c r="B1737" s="330"/>
      <c r="C1737" s="156">
        <v>26</v>
      </c>
      <c r="D1737" s="101"/>
      <c r="E1737" s="31"/>
      <c r="F1737" s="31"/>
      <c r="G1737" s="31"/>
      <c r="H1737" s="31"/>
      <c r="I1737" s="31"/>
      <c r="J1737" s="31"/>
      <c r="K1737" s="31"/>
      <c r="L1737" s="31"/>
      <c r="M1737" s="31"/>
      <c r="N1737" s="31"/>
      <c r="O1737" s="31"/>
      <c r="P1737" s="83">
        <f t="shared" si="113"/>
        <v>0</v>
      </c>
    </row>
    <row r="1738" spans="1:16" x14ac:dyDescent="0.25">
      <c r="A1738" s="333"/>
      <c r="B1738" s="334"/>
      <c r="C1738" s="156">
        <v>27</v>
      </c>
      <c r="D1738" s="101"/>
      <c r="E1738" s="31"/>
      <c r="F1738" s="31"/>
      <c r="G1738" s="31"/>
      <c r="H1738" s="31"/>
      <c r="I1738" s="31"/>
      <c r="J1738" s="31"/>
      <c r="K1738" s="31"/>
      <c r="L1738" s="31"/>
      <c r="M1738" s="31"/>
      <c r="N1738" s="31"/>
      <c r="O1738" s="31"/>
      <c r="P1738" s="83">
        <f t="shared" si="113"/>
        <v>0</v>
      </c>
    </row>
    <row r="1739" spans="1:16" x14ac:dyDescent="0.25">
      <c r="A1739" s="327">
        <v>726</v>
      </c>
      <c r="B1739" s="329" t="s">
        <v>371</v>
      </c>
      <c r="C1739" s="156">
        <v>11</v>
      </c>
      <c r="D1739" s="101"/>
      <c r="E1739" s="31"/>
      <c r="F1739" s="31"/>
      <c r="G1739" s="31"/>
      <c r="H1739" s="31"/>
      <c r="I1739" s="31"/>
      <c r="J1739" s="31"/>
      <c r="K1739" s="31"/>
      <c r="L1739" s="31"/>
      <c r="M1739" s="31"/>
      <c r="N1739" s="31"/>
      <c r="O1739" s="31"/>
      <c r="P1739" s="83">
        <f t="shared" si="113"/>
        <v>0</v>
      </c>
    </row>
    <row r="1740" spans="1:16" x14ac:dyDescent="0.25">
      <c r="A1740" s="328"/>
      <c r="B1740" s="330"/>
      <c r="C1740" s="156">
        <v>12</v>
      </c>
      <c r="D1740" s="101"/>
      <c r="E1740" s="31"/>
      <c r="F1740" s="31"/>
      <c r="G1740" s="31"/>
      <c r="H1740" s="31"/>
      <c r="I1740" s="31"/>
      <c r="J1740" s="31"/>
      <c r="K1740" s="31"/>
      <c r="L1740" s="31"/>
      <c r="M1740" s="31"/>
      <c r="N1740" s="31"/>
      <c r="O1740" s="31"/>
      <c r="P1740" s="83">
        <f t="shared" si="113"/>
        <v>0</v>
      </c>
    </row>
    <row r="1741" spans="1:16" x14ac:dyDescent="0.25">
      <c r="A1741" s="328"/>
      <c r="B1741" s="330"/>
      <c r="C1741" s="156">
        <v>14</v>
      </c>
      <c r="D1741" s="101"/>
      <c r="E1741" s="31"/>
      <c r="F1741" s="31"/>
      <c r="G1741" s="31"/>
      <c r="H1741" s="31"/>
      <c r="I1741" s="31"/>
      <c r="J1741" s="31"/>
      <c r="K1741" s="31"/>
      <c r="L1741" s="31"/>
      <c r="M1741" s="31"/>
      <c r="N1741" s="31"/>
      <c r="O1741" s="31"/>
      <c r="P1741" s="83">
        <f t="shared" si="113"/>
        <v>0</v>
      </c>
    </row>
    <row r="1742" spans="1:16" x14ac:dyDescent="0.25">
      <c r="A1742" s="328"/>
      <c r="B1742" s="330"/>
      <c r="C1742" s="156">
        <v>15</v>
      </c>
      <c r="D1742" s="101"/>
      <c r="E1742" s="31"/>
      <c r="F1742" s="31"/>
      <c r="G1742" s="31"/>
      <c r="H1742" s="31"/>
      <c r="I1742" s="31"/>
      <c r="J1742" s="31"/>
      <c r="K1742" s="31"/>
      <c r="L1742" s="31"/>
      <c r="M1742" s="31"/>
      <c r="N1742" s="31"/>
      <c r="O1742" s="31"/>
      <c r="P1742" s="83">
        <f t="shared" si="113"/>
        <v>0</v>
      </c>
    </row>
    <row r="1743" spans="1:16" x14ac:dyDescent="0.25">
      <c r="A1743" s="328"/>
      <c r="B1743" s="330"/>
      <c r="C1743" s="156">
        <v>16</v>
      </c>
      <c r="D1743" s="101"/>
      <c r="E1743" s="31"/>
      <c r="F1743" s="31"/>
      <c r="G1743" s="31"/>
      <c r="H1743" s="31"/>
      <c r="I1743" s="31"/>
      <c r="J1743" s="31"/>
      <c r="K1743" s="31"/>
      <c r="L1743" s="31"/>
      <c r="M1743" s="31"/>
      <c r="N1743" s="31"/>
      <c r="O1743" s="31"/>
      <c r="P1743" s="83">
        <f t="shared" si="113"/>
        <v>0</v>
      </c>
    </row>
    <row r="1744" spans="1:16" x14ac:dyDescent="0.25">
      <c r="A1744" s="328"/>
      <c r="B1744" s="330"/>
      <c r="C1744" s="156">
        <v>17</v>
      </c>
      <c r="D1744" s="101"/>
      <c r="E1744" s="31"/>
      <c r="F1744" s="31"/>
      <c r="G1744" s="31"/>
      <c r="H1744" s="31"/>
      <c r="I1744" s="31"/>
      <c r="J1744" s="31"/>
      <c r="K1744" s="31"/>
      <c r="L1744" s="31"/>
      <c r="M1744" s="31"/>
      <c r="N1744" s="31"/>
      <c r="O1744" s="31"/>
      <c r="P1744" s="83">
        <f t="shared" si="113"/>
        <v>0</v>
      </c>
    </row>
    <row r="1745" spans="1:16" x14ac:dyDescent="0.25">
      <c r="A1745" s="328"/>
      <c r="B1745" s="330"/>
      <c r="C1745" s="156">
        <v>25</v>
      </c>
      <c r="D1745" s="101"/>
      <c r="E1745" s="31"/>
      <c r="F1745" s="31"/>
      <c r="G1745" s="31"/>
      <c r="H1745" s="31"/>
      <c r="I1745" s="31"/>
      <c r="J1745" s="31"/>
      <c r="K1745" s="31"/>
      <c r="L1745" s="31"/>
      <c r="M1745" s="31"/>
      <c r="N1745" s="31"/>
      <c r="O1745" s="31"/>
      <c r="P1745" s="83">
        <f t="shared" si="113"/>
        <v>0</v>
      </c>
    </row>
    <row r="1746" spans="1:16" x14ac:dyDescent="0.25">
      <c r="A1746" s="328"/>
      <c r="B1746" s="330"/>
      <c r="C1746" s="156">
        <v>26</v>
      </c>
      <c r="D1746" s="101"/>
      <c r="E1746" s="31"/>
      <c r="F1746" s="31"/>
      <c r="G1746" s="31"/>
      <c r="H1746" s="31"/>
      <c r="I1746" s="31"/>
      <c r="J1746" s="31"/>
      <c r="K1746" s="31"/>
      <c r="L1746" s="31"/>
      <c r="M1746" s="31"/>
      <c r="N1746" s="31"/>
      <c r="O1746" s="31"/>
      <c r="P1746" s="83">
        <f t="shared" si="113"/>
        <v>0</v>
      </c>
    </row>
    <row r="1747" spans="1:16" x14ac:dyDescent="0.25">
      <c r="A1747" s="333"/>
      <c r="B1747" s="334"/>
      <c r="C1747" s="156">
        <v>27</v>
      </c>
      <c r="D1747" s="101"/>
      <c r="E1747" s="31"/>
      <c r="F1747" s="31"/>
      <c r="G1747" s="31"/>
      <c r="H1747" s="31"/>
      <c r="I1747" s="31"/>
      <c r="J1747" s="31"/>
      <c r="K1747" s="31"/>
      <c r="L1747" s="31"/>
      <c r="M1747" s="31"/>
      <c r="N1747" s="31"/>
      <c r="O1747" s="31"/>
      <c r="P1747" s="83">
        <f t="shared" si="113"/>
        <v>0</v>
      </c>
    </row>
    <row r="1748" spans="1:16" x14ac:dyDescent="0.25">
      <c r="A1748" s="327">
        <v>727</v>
      </c>
      <c r="B1748" s="329" t="s">
        <v>372</v>
      </c>
      <c r="C1748" s="156">
        <v>11</v>
      </c>
      <c r="D1748" s="101"/>
      <c r="E1748" s="31"/>
      <c r="F1748" s="31"/>
      <c r="G1748" s="31"/>
      <c r="H1748" s="31"/>
      <c r="I1748" s="31"/>
      <c r="J1748" s="31"/>
      <c r="K1748" s="31"/>
      <c r="L1748" s="31"/>
      <c r="M1748" s="31"/>
      <c r="N1748" s="31"/>
      <c r="O1748" s="31"/>
      <c r="P1748" s="83">
        <f t="shared" si="113"/>
        <v>0</v>
      </c>
    </row>
    <row r="1749" spans="1:16" x14ac:dyDescent="0.25">
      <c r="A1749" s="328"/>
      <c r="B1749" s="330"/>
      <c r="C1749" s="156">
        <v>12</v>
      </c>
      <c r="D1749" s="101"/>
      <c r="E1749" s="31"/>
      <c r="F1749" s="31"/>
      <c r="G1749" s="31"/>
      <c r="H1749" s="31"/>
      <c r="I1749" s="31"/>
      <c r="J1749" s="31"/>
      <c r="K1749" s="31"/>
      <c r="L1749" s="31"/>
      <c r="M1749" s="31"/>
      <c r="N1749" s="31"/>
      <c r="O1749" s="31"/>
      <c r="P1749" s="83">
        <f t="shared" si="113"/>
        <v>0</v>
      </c>
    </row>
    <row r="1750" spans="1:16" x14ac:dyDescent="0.25">
      <c r="A1750" s="328"/>
      <c r="B1750" s="330"/>
      <c r="C1750" s="156">
        <v>14</v>
      </c>
      <c r="D1750" s="101"/>
      <c r="E1750" s="31"/>
      <c r="F1750" s="31"/>
      <c r="G1750" s="31"/>
      <c r="H1750" s="31"/>
      <c r="I1750" s="31"/>
      <c r="J1750" s="31"/>
      <c r="K1750" s="31"/>
      <c r="L1750" s="31"/>
      <c r="M1750" s="31"/>
      <c r="N1750" s="31"/>
      <c r="O1750" s="31"/>
      <c r="P1750" s="83">
        <f t="shared" si="113"/>
        <v>0</v>
      </c>
    </row>
    <row r="1751" spans="1:16" x14ac:dyDescent="0.25">
      <c r="A1751" s="328"/>
      <c r="B1751" s="330"/>
      <c r="C1751" s="156">
        <v>15</v>
      </c>
      <c r="D1751" s="101"/>
      <c r="E1751" s="31"/>
      <c r="F1751" s="31"/>
      <c r="G1751" s="31"/>
      <c r="H1751" s="31"/>
      <c r="I1751" s="31"/>
      <c r="J1751" s="31"/>
      <c r="K1751" s="31"/>
      <c r="L1751" s="31"/>
      <c r="M1751" s="31"/>
      <c r="N1751" s="31"/>
      <c r="O1751" s="31"/>
      <c r="P1751" s="83">
        <f t="shared" si="113"/>
        <v>0</v>
      </c>
    </row>
    <row r="1752" spans="1:16" x14ac:dyDescent="0.25">
      <c r="A1752" s="328"/>
      <c r="B1752" s="330"/>
      <c r="C1752" s="156">
        <v>16</v>
      </c>
      <c r="D1752" s="101"/>
      <c r="E1752" s="31"/>
      <c r="F1752" s="31"/>
      <c r="G1752" s="31"/>
      <c r="H1752" s="31"/>
      <c r="I1752" s="31"/>
      <c r="J1752" s="31"/>
      <c r="K1752" s="31"/>
      <c r="L1752" s="31"/>
      <c r="M1752" s="31"/>
      <c r="N1752" s="31"/>
      <c r="O1752" s="31"/>
      <c r="P1752" s="83">
        <f t="shared" si="113"/>
        <v>0</v>
      </c>
    </row>
    <row r="1753" spans="1:16" x14ac:dyDescent="0.25">
      <c r="A1753" s="328"/>
      <c r="B1753" s="330"/>
      <c r="C1753" s="156">
        <v>17</v>
      </c>
      <c r="D1753" s="101"/>
      <c r="E1753" s="31"/>
      <c r="F1753" s="31"/>
      <c r="G1753" s="31"/>
      <c r="H1753" s="31"/>
      <c r="I1753" s="31"/>
      <c r="J1753" s="31"/>
      <c r="K1753" s="31"/>
      <c r="L1753" s="31"/>
      <c r="M1753" s="31"/>
      <c r="N1753" s="31"/>
      <c r="O1753" s="31"/>
      <c r="P1753" s="83">
        <f t="shared" si="113"/>
        <v>0</v>
      </c>
    </row>
    <row r="1754" spans="1:16" x14ac:dyDescent="0.25">
      <c r="A1754" s="328"/>
      <c r="B1754" s="330"/>
      <c r="C1754" s="156">
        <v>25</v>
      </c>
      <c r="D1754" s="101"/>
      <c r="E1754" s="31"/>
      <c r="F1754" s="31"/>
      <c r="G1754" s="31"/>
      <c r="H1754" s="31"/>
      <c r="I1754" s="31"/>
      <c r="J1754" s="31"/>
      <c r="K1754" s="31"/>
      <c r="L1754" s="31"/>
      <c r="M1754" s="31"/>
      <c r="N1754" s="31"/>
      <c r="O1754" s="31"/>
      <c r="P1754" s="83">
        <f t="shared" si="113"/>
        <v>0</v>
      </c>
    </row>
    <row r="1755" spans="1:16" x14ac:dyDescent="0.25">
      <c r="A1755" s="328"/>
      <c r="B1755" s="330"/>
      <c r="C1755" s="156">
        <v>26</v>
      </c>
      <c r="D1755" s="101"/>
      <c r="E1755" s="31"/>
      <c r="F1755" s="31"/>
      <c r="G1755" s="31"/>
      <c r="H1755" s="31"/>
      <c r="I1755" s="31"/>
      <c r="J1755" s="31"/>
      <c r="K1755" s="31"/>
      <c r="L1755" s="31"/>
      <c r="M1755" s="31"/>
      <c r="N1755" s="31"/>
      <c r="O1755" s="31"/>
      <c r="P1755" s="83">
        <f t="shared" si="113"/>
        <v>0</v>
      </c>
    </row>
    <row r="1756" spans="1:16" x14ac:dyDescent="0.25">
      <c r="A1756" s="333"/>
      <c r="B1756" s="334"/>
      <c r="C1756" s="156">
        <v>27</v>
      </c>
      <c r="D1756" s="101"/>
      <c r="E1756" s="31"/>
      <c r="F1756" s="31"/>
      <c r="G1756" s="31"/>
      <c r="H1756" s="31"/>
      <c r="I1756" s="31"/>
      <c r="J1756" s="31"/>
      <c r="K1756" s="31"/>
      <c r="L1756" s="31"/>
      <c r="M1756" s="31"/>
      <c r="N1756" s="31"/>
      <c r="O1756" s="31"/>
      <c r="P1756" s="83">
        <f t="shared" si="113"/>
        <v>0</v>
      </c>
    </row>
    <row r="1757" spans="1:16" x14ac:dyDescent="0.25">
      <c r="A1757" s="327">
        <v>728</v>
      </c>
      <c r="B1757" s="329" t="s">
        <v>373</v>
      </c>
      <c r="C1757" s="156">
        <v>11</v>
      </c>
      <c r="D1757" s="101"/>
      <c r="E1757" s="31"/>
      <c r="F1757" s="31"/>
      <c r="G1757" s="31"/>
      <c r="H1757" s="31"/>
      <c r="I1757" s="31"/>
      <c r="J1757" s="31"/>
      <c r="K1757" s="31"/>
      <c r="L1757" s="31"/>
      <c r="M1757" s="31"/>
      <c r="N1757" s="31"/>
      <c r="O1757" s="31"/>
      <c r="P1757" s="83">
        <f t="shared" si="113"/>
        <v>0</v>
      </c>
    </row>
    <row r="1758" spans="1:16" x14ac:dyDescent="0.25">
      <c r="A1758" s="328"/>
      <c r="B1758" s="330"/>
      <c r="C1758" s="156">
        <v>12</v>
      </c>
      <c r="D1758" s="101"/>
      <c r="E1758" s="31"/>
      <c r="F1758" s="31"/>
      <c r="G1758" s="31"/>
      <c r="H1758" s="31"/>
      <c r="I1758" s="31"/>
      <c r="J1758" s="31"/>
      <c r="K1758" s="31"/>
      <c r="L1758" s="31"/>
      <c r="M1758" s="31"/>
      <c r="N1758" s="31"/>
      <c r="O1758" s="31"/>
      <c r="P1758" s="83">
        <f t="shared" si="113"/>
        <v>0</v>
      </c>
    </row>
    <row r="1759" spans="1:16" x14ac:dyDescent="0.25">
      <c r="A1759" s="328"/>
      <c r="B1759" s="330"/>
      <c r="C1759" s="156">
        <v>14</v>
      </c>
      <c r="D1759" s="101"/>
      <c r="E1759" s="31"/>
      <c r="F1759" s="31"/>
      <c r="G1759" s="31"/>
      <c r="H1759" s="31"/>
      <c r="I1759" s="31"/>
      <c r="J1759" s="31"/>
      <c r="K1759" s="31"/>
      <c r="L1759" s="31"/>
      <c r="M1759" s="31"/>
      <c r="N1759" s="31"/>
      <c r="O1759" s="31"/>
      <c r="P1759" s="83">
        <f t="shared" si="113"/>
        <v>0</v>
      </c>
    </row>
    <row r="1760" spans="1:16" x14ac:dyDescent="0.25">
      <c r="A1760" s="328"/>
      <c r="B1760" s="330"/>
      <c r="C1760" s="156">
        <v>15</v>
      </c>
      <c r="D1760" s="101"/>
      <c r="E1760" s="31"/>
      <c r="F1760" s="31"/>
      <c r="G1760" s="31"/>
      <c r="H1760" s="31"/>
      <c r="I1760" s="31"/>
      <c r="J1760" s="31"/>
      <c r="K1760" s="31"/>
      <c r="L1760" s="31"/>
      <c r="M1760" s="31"/>
      <c r="N1760" s="31"/>
      <c r="O1760" s="31"/>
      <c r="P1760" s="83">
        <f t="shared" si="113"/>
        <v>0</v>
      </c>
    </row>
    <row r="1761" spans="1:16" x14ac:dyDescent="0.25">
      <c r="A1761" s="328"/>
      <c r="B1761" s="330"/>
      <c r="C1761" s="156">
        <v>16</v>
      </c>
      <c r="D1761" s="101"/>
      <c r="E1761" s="31"/>
      <c r="F1761" s="31"/>
      <c r="G1761" s="31"/>
      <c r="H1761" s="31"/>
      <c r="I1761" s="31"/>
      <c r="J1761" s="31"/>
      <c r="K1761" s="31"/>
      <c r="L1761" s="31"/>
      <c r="M1761" s="31"/>
      <c r="N1761" s="31"/>
      <c r="O1761" s="31"/>
      <c r="P1761" s="83">
        <f t="shared" si="113"/>
        <v>0</v>
      </c>
    </row>
    <row r="1762" spans="1:16" x14ac:dyDescent="0.25">
      <c r="A1762" s="328"/>
      <c r="B1762" s="330"/>
      <c r="C1762" s="156">
        <v>17</v>
      </c>
      <c r="D1762" s="101"/>
      <c r="E1762" s="31"/>
      <c r="F1762" s="31"/>
      <c r="G1762" s="31"/>
      <c r="H1762" s="31"/>
      <c r="I1762" s="31"/>
      <c r="J1762" s="31"/>
      <c r="K1762" s="31"/>
      <c r="L1762" s="31"/>
      <c r="M1762" s="31"/>
      <c r="N1762" s="31"/>
      <c r="O1762" s="31"/>
      <c r="P1762" s="83">
        <f t="shared" si="113"/>
        <v>0</v>
      </c>
    </row>
    <row r="1763" spans="1:16" x14ac:dyDescent="0.25">
      <c r="A1763" s="328"/>
      <c r="B1763" s="330"/>
      <c r="C1763" s="156">
        <v>25</v>
      </c>
      <c r="D1763" s="101"/>
      <c r="E1763" s="31"/>
      <c r="F1763" s="31"/>
      <c r="G1763" s="31"/>
      <c r="H1763" s="31"/>
      <c r="I1763" s="31"/>
      <c r="J1763" s="31"/>
      <c r="K1763" s="31"/>
      <c r="L1763" s="31"/>
      <c r="M1763" s="31"/>
      <c r="N1763" s="31"/>
      <c r="O1763" s="31"/>
      <c r="P1763" s="83">
        <f t="shared" si="113"/>
        <v>0</v>
      </c>
    </row>
    <row r="1764" spans="1:16" x14ac:dyDescent="0.25">
      <c r="A1764" s="328"/>
      <c r="B1764" s="330"/>
      <c r="C1764" s="156">
        <v>26</v>
      </c>
      <c r="D1764" s="101"/>
      <c r="E1764" s="31"/>
      <c r="F1764" s="31"/>
      <c r="G1764" s="31"/>
      <c r="H1764" s="31"/>
      <c r="I1764" s="31"/>
      <c r="J1764" s="31"/>
      <c r="K1764" s="31"/>
      <c r="L1764" s="31"/>
      <c r="M1764" s="31"/>
      <c r="N1764" s="31"/>
      <c r="O1764" s="31"/>
      <c r="P1764" s="83">
        <f t="shared" si="113"/>
        <v>0</v>
      </c>
    </row>
    <row r="1765" spans="1:16" x14ac:dyDescent="0.25">
      <c r="A1765" s="333"/>
      <c r="B1765" s="334"/>
      <c r="C1765" s="156">
        <v>27</v>
      </c>
      <c r="D1765" s="101"/>
      <c r="E1765" s="31"/>
      <c r="F1765" s="31"/>
      <c r="G1765" s="31"/>
      <c r="H1765" s="31"/>
      <c r="I1765" s="31"/>
      <c r="J1765" s="31"/>
      <c r="K1765" s="31"/>
      <c r="L1765" s="31"/>
      <c r="M1765" s="31"/>
      <c r="N1765" s="31"/>
      <c r="O1765" s="31"/>
      <c r="P1765" s="83">
        <f t="shared" si="113"/>
        <v>0</v>
      </c>
    </row>
    <row r="1766" spans="1:16" x14ac:dyDescent="0.25">
      <c r="A1766" s="327">
        <v>729</v>
      </c>
      <c r="B1766" s="329" t="s">
        <v>374</v>
      </c>
      <c r="C1766" s="156">
        <v>11</v>
      </c>
      <c r="D1766" s="101"/>
      <c r="E1766" s="31"/>
      <c r="F1766" s="31"/>
      <c r="G1766" s="31"/>
      <c r="H1766" s="31"/>
      <c r="I1766" s="31"/>
      <c r="J1766" s="31"/>
      <c r="K1766" s="31"/>
      <c r="L1766" s="31"/>
      <c r="M1766" s="31"/>
      <c r="N1766" s="31"/>
      <c r="O1766" s="31"/>
      <c r="P1766" s="83">
        <f t="shared" si="113"/>
        <v>0</v>
      </c>
    </row>
    <row r="1767" spans="1:16" x14ac:dyDescent="0.25">
      <c r="A1767" s="328"/>
      <c r="B1767" s="330"/>
      <c r="C1767" s="156">
        <v>12</v>
      </c>
      <c r="D1767" s="101"/>
      <c r="E1767" s="31"/>
      <c r="F1767" s="31"/>
      <c r="G1767" s="31"/>
      <c r="H1767" s="31"/>
      <c r="I1767" s="31"/>
      <c r="J1767" s="31"/>
      <c r="K1767" s="31"/>
      <c r="L1767" s="31"/>
      <c r="M1767" s="31"/>
      <c r="N1767" s="31"/>
      <c r="O1767" s="31"/>
      <c r="P1767" s="83">
        <f t="shared" si="113"/>
        <v>0</v>
      </c>
    </row>
    <row r="1768" spans="1:16" x14ac:dyDescent="0.25">
      <c r="A1768" s="328"/>
      <c r="B1768" s="330"/>
      <c r="C1768" s="156">
        <v>14</v>
      </c>
      <c r="D1768" s="101"/>
      <c r="E1768" s="31"/>
      <c r="F1768" s="31"/>
      <c r="G1768" s="31"/>
      <c r="H1768" s="31"/>
      <c r="I1768" s="31"/>
      <c r="J1768" s="31"/>
      <c r="K1768" s="31"/>
      <c r="L1768" s="31"/>
      <c r="M1768" s="31"/>
      <c r="N1768" s="31"/>
      <c r="O1768" s="31"/>
      <c r="P1768" s="83">
        <f t="shared" si="113"/>
        <v>0</v>
      </c>
    </row>
    <row r="1769" spans="1:16" x14ac:dyDescent="0.25">
      <c r="A1769" s="328"/>
      <c r="B1769" s="330"/>
      <c r="C1769" s="156">
        <v>15</v>
      </c>
      <c r="D1769" s="101"/>
      <c r="E1769" s="31"/>
      <c r="F1769" s="31"/>
      <c r="G1769" s="31"/>
      <c r="H1769" s="31"/>
      <c r="I1769" s="31"/>
      <c r="J1769" s="31"/>
      <c r="K1769" s="31"/>
      <c r="L1769" s="31"/>
      <c r="M1769" s="31"/>
      <c r="N1769" s="31"/>
      <c r="O1769" s="31"/>
      <c r="P1769" s="83">
        <f t="shared" si="113"/>
        <v>0</v>
      </c>
    </row>
    <row r="1770" spans="1:16" x14ac:dyDescent="0.25">
      <c r="A1770" s="328"/>
      <c r="B1770" s="330"/>
      <c r="C1770" s="156">
        <v>16</v>
      </c>
      <c r="D1770" s="101"/>
      <c r="E1770" s="31"/>
      <c r="F1770" s="31"/>
      <c r="G1770" s="31"/>
      <c r="H1770" s="31"/>
      <c r="I1770" s="31"/>
      <c r="J1770" s="31"/>
      <c r="K1770" s="31"/>
      <c r="L1770" s="31"/>
      <c r="M1770" s="31"/>
      <c r="N1770" s="31"/>
      <c r="O1770" s="31"/>
      <c r="P1770" s="83">
        <f t="shared" si="113"/>
        <v>0</v>
      </c>
    </row>
    <row r="1771" spans="1:16" x14ac:dyDescent="0.25">
      <c r="A1771" s="328"/>
      <c r="B1771" s="330"/>
      <c r="C1771" s="156">
        <v>17</v>
      </c>
      <c r="D1771" s="101"/>
      <c r="E1771" s="31"/>
      <c r="F1771" s="31"/>
      <c r="G1771" s="31"/>
      <c r="H1771" s="31"/>
      <c r="I1771" s="31"/>
      <c r="J1771" s="31"/>
      <c r="K1771" s="31"/>
      <c r="L1771" s="31"/>
      <c r="M1771" s="31"/>
      <c r="N1771" s="31"/>
      <c r="O1771" s="31"/>
      <c r="P1771" s="83">
        <f t="shared" si="113"/>
        <v>0</v>
      </c>
    </row>
    <row r="1772" spans="1:16" x14ac:dyDescent="0.25">
      <c r="A1772" s="328"/>
      <c r="B1772" s="330"/>
      <c r="C1772" s="156">
        <v>25</v>
      </c>
      <c r="D1772" s="101"/>
      <c r="E1772" s="31"/>
      <c r="F1772" s="31"/>
      <c r="G1772" s="31"/>
      <c r="H1772" s="31"/>
      <c r="I1772" s="31"/>
      <c r="J1772" s="31"/>
      <c r="K1772" s="31"/>
      <c r="L1772" s="31"/>
      <c r="M1772" s="31"/>
      <c r="N1772" s="31"/>
      <c r="O1772" s="31"/>
      <c r="P1772" s="83">
        <f t="shared" si="113"/>
        <v>0</v>
      </c>
    </row>
    <row r="1773" spans="1:16" x14ac:dyDescent="0.25">
      <c r="A1773" s="328"/>
      <c r="B1773" s="330"/>
      <c r="C1773" s="156">
        <v>26</v>
      </c>
      <c r="D1773" s="101"/>
      <c r="E1773" s="31"/>
      <c r="F1773" s="31"/>
      <c r="G1773" s="31"/>
      <c r="H1773" s="31"/>
      <c r="I1773" s="31"/>
      <c r="J1773" s="31"/>
      <c r="K1773" s="31"/>
      <c r="L1773" s="31"/>
      <c r="M1773" s="31"/>
      <c r="N1773" s="31"/>
      <c r="O1773" s="31"/>
      <c r="P1773" s="83">
        <f t="shared" si="113"/>
        <v>0</v>
      </c>
    </row>
    <row r="1774" spans="1:16" x14ac:dyDescent="0.25">
      <c r="A1774" s="333"/>
      <c r="B1774" s="334"/>
      <c r="C1774" s="156">
        <v>27</v>
      </c>
      <c r="D1774" s="101"/>
      <c r="E1774" s="31"/>
      <c r="F1774" s="31"/>
      <c r="G1774" s="31"/>
      <c r="H1774" s="31"/>
      <c r="I1774" s="31"/>
      <c r="J1774" s="31"/>
      <c r="K1774" s="31"/>
      <c r="L1774" s="31"/>
      <c r="M1774" s="31"/>
      <c r="N1774" s="31"/>
      <c r="O1774" s="31"/>
      <c r="P1774" s="83">
        <f t="shared" si="113"/>
        <v>0</v>
      </c>
    </row>
    <row r="1775" spans="1:16" x14ac:dyDescent="0.25">
      <c r="A1775" s="112">
        <v>7300</v>
      </c>
      <c r="B1775" s="321" t="s">
        <v>375</v>
      </c>
      <c r="C1775" s="322"/>
      <c r="D1775" s="110">
        <f t="shared" ref="D1775:P1775" si="114">SUM(D1776:D1823)</f>
        <v>0</v>
      </c>
      <c r="E1775" s="110">
        <f t="shared" si="114"/>
        <v>0</v>
      </c>
      <c r="F1775" s="110">
        <f t="shared" si="114"/>
        <v>0</v>
      </c>
      <c r="G1775" s="110">
        <f t="shared" si="114"/>
        <v>0</v>
      </c>
      <c r="H1775" s="110">
        <f t="shared" si="114"/>
        <v>0</v>
      </c>
      <c r="I1775" s="110">
        <f t="shared" si="114"/>
        <v>0</v>
      </c>
      <c r="J1775" s="110">
        <f t="shared" si="114"/>
        <v>0</v>
      </c>
      <c r="K1775" s="110">
        <f t="shared" si="114"/>
        <v>0</v>
      </c>
      <c r="L1775" s="110">
        <f t="shared" si="114"/>
        <v>0</v>
      </c>
      <c r="M1775" s="110">
        <f t="shared" si="114"/>
        <v>0</v>
      </c>
      <c r="N1775" s="110">
        <f t="shared" si="114"/>
        <v>0</v>
      </c>
      <c r="O1775" s="110">
        <f t="shared" si="114"/>
        <v>0</v>
      </c>
      <c r="P1775" s="110">
        <f t="shared" si="114"/>
        <v>0</v>
      </c>
    </row>
    <row r="1776" spans="1:16" x14ac:dyDescent="0.25">
      <c r="A1776" s="327">
        <v>731</v>
      </c>
      <c r="B1776" s="329" t="s">
        <v>376</v>
      </c>
      <c r="C1776" s="156">
        <v>11</v>
      </c>
      <c r="D1776" s="101"/>
      <c r="E1776" s="31"/>
      <c r="F1776" s="31"/>
      <c r="G1776" s="31"/>
      <c r="H1776" s="31"/>
      <c r="I1776" s="31"/>
      <c r="J1776" s="31"/>
      <c r="K1776" s="31"/>
      <c r="L1776" s="31"/>
      <c r="M1776" s="31"/>
      <c r="N1776" s="31"/>
      <c r="O1776" s="31"/>
      <c r="P1776" s="83">
        <f t="shared" ref="P1776:P1823" si="115">SUM(D1776:O1776)</f>
        <v>0</v>
      </c>
    </row>
    <row r="1777" spans="1:16" x14ac:dyDescent="0.25">
      <c r="A1777" s="328"/>
      <c r="B1777" s="330"/>
      <c r="C1777" s="156">
        <v>14</v>
      </c>
      <c r="D1777" s="101"/>
      <c r="E1777" s="31"/>
      <c r="F1777" s="31"/>
      <c r="G1777" s="31"/>
      <c r="H1777" s="31"/>
      <c r="I1777" s="31"/>
      <c r="J1777" s="31"/>
      <c r="K1777" s="31"/>
      <c r="L1777" s="31"/>
      <c r="M1777" s="31"/>
      <c r="N1777" s="31"/>
      <c r="O1777" s="31"/>
      <c r="P1777" s="83">
        <f t="shared" si="115"/>
        <v>0</v>
      </c>
    </row>
    <row r="1778" spans="1:16" x14ac:dyDescent="0.25">
      <c r="A1778" s="328"/>
      <c r="B1778" s="330"/>
      <c r="C1778" s="156">
        <v>15</v>
      </c>
      <c r="D1778" s="101"/>
      <c r="E1778" s="31"/>
      <c r="F1778" s="31"/>
      <c r="G1778" s="31"/>
      <c r="H1778" s="31"/>
      <c r="I1778" s="31"/>
      <c r="J1778" s="31"/>
      <c r="K1778" s="31"/>
      <c r="L1778" s="31"/>
      <c r="M1778" s="31"/>
      <c r="N1778" s="31"/>
      <c r="O1778" s="31"/>
      <c r="P1778" s="83">
        <f t="shared" si="115"/>
        <v>0</v>
      </c>
    </row>
    <row r="1779" spans="1:16" x14ac:dyDescent="0.25">
      <c r="A1779" s="328"/>
      <c r="B1779" s="330"/>
      <c r="C1779" s="156">
        <v>16</v>
      </c>
      <c r="D1779" s="101"/>
      <c r="E1779" s="31"/>
      <c r="F1779" s="31"/>
      <c r="G1779" s="31"/>
      <c r="H1779" s="31"/>
      <c r="I1779" s="31"/>
      <c r="J1779" s="31"/>
      <c r="K1779" s="31"/>
      <c r="L1779" s="31"/>
      <c r="M1779" s="31"/>
      <c r="N1779" s="31"/>
      <c r="O1779" s="31"/>
      <c r="P1779" s="83">
        <f t="shared" si="115"/>
        <v>0</v>
      </c>
    </row>
    <row r="1780" spans="1:16" x14ac:dyDescent="0.25">
      <c r="A1780" s="328"/>
      <c r="B1780" s="330"/>
      <c r="C1780" s="156">
        <v>17</v>
      </c>
      <c r="D1780" s="101"/>
      <c r="E1780" s="31"/>
      <c r="F1780" s="31"/>
      <c r="G1780" s="31"/>
      <c r="H1780" s="31"/>
      <c r="I1780" s="31"/>
      <c r="J1780" s="31"/>
      <c r="K1780" s="31"/>
      <c r="L1780" s="31"/>
      <c r="M1780" s="31"/>
      <c r="N1780" s="31"/>
      <c r="O1780" s="31"/>
      <c r="P1780" s="83">
        <f t="shared" si="115"/>
        <v>0</v>
      </c>
    </row>
    <row r="1781" spans="1:16" x14ac:dyDescent="0.25">
      <c r="A1781" s="328"/>
      <c r="B1781" s="330"/>
      <c r="C1781" s="156">
        <v>25</v>
      </c>
      <c r="D1781" s="101"/>
      <c r="E1781" s="31"/>
      <c r="F1781" s="31"/>
      <c r="G1781" s="31"/>
      <c r="H1781" s="31"/>
      <c r="I1781" s="31"/>
      <c r="J1781" s="31"/>
      <c r="K1781" s="31"/>
      <c r="L1781" s="31"/>
      <c r="M1781" s="31"/>
      <c r="N1781" s="31"/>
      <c r="O1781" s="31"/>
      <c r="P1781" s="83">
        <f t="shared" si="115"/>
        <v>0</v>
      </c>
    </row>
    <row r="1782" spans="1:16" x14ac:dyDescent="0.25">
      <c r="A1782" s="328"/>
      <c r="B1782" s="330"/>
      <c r="C1782" s="156">
        <v>26</v>
      </c>
      <c r="D1782" s="101"/>
      <c r="E1782" s="31"/>
      <c r="F1782" s="31"/>
      <c r="G1782" s="31"/>
      <c r="H1782" s="31"/>
      <c r="I1782" s="31"/>
      <c r="J1782" s="31"/>
      <c r="K1782" s="31"/>
      <c r="L1782" s="31"/>
      <c r="M1782" s="31"/>
      <c r="N1782" s="31"/>
      <c r="O1782" s="31"/>
      <c r="P1782" s="83">
        <f t="shared" si="115"/>
        <v>0</v>
      </c>
    </row>
    <row r="1783" spans="1:16" x14ac:dyDescent="0.25">
      <c r="A1783" s="333"/>
      <c r="B1783" s="334"/>
      <c r="C1783" s="156">
        <v>27</v>
      </c>
      <c r="D1783" s="101"/>
      <c r="E1783" s="31"/>
      <c r="F1783" s="31"/>
      <c r="G1783" s="31"/>
      <c r="H1783" s="31"/>
      <c r="I1783" s="31"/>
      <c r="J1783" s="31"/>
      <c r="K1783" s="31"/>
      <c r="L1783" s="31"/>
      <c r="M1783" s="31"/>
      <c r="N1783" s="31"/>
      <c r="O1783" s="31"/>
      <c r="P1783" s="83">
        <f t="shared" si="115"/>
        <v>0</v>
      </c>
    </row>
    <row r="1784" spans="1:16" x14ac:dyDescent="0.25">
      <c r="A1784" s="327">
        <v>732</v>
      </c>
      <c r="B1784" s="329" t="s">
        <v>377</v>
      </c>
      <c r="C1784" s="156">
        <v>11</v>
      </c>
      <c r="D1784" s="101"/>
      <c r="E1784" s="31"/>
      <c r="F1784" s="31"/>
      <c r="G1784" s="31"/>
      <c r="H1784" s="31"/>
      <c r="I1784" s="31"/>
      <c r="J1784" s="31"/>
      <c r="K1784" s="31"/>
      <c r="L1784" s="31"/>
      <c r="M1784" s="31"/>
      <c r="N1784" s="31"/>
      <c r="O1784" s="31"/>
      <c r="P1784" s="83">
        <f t="shared" si="115"/>
        <v>0</v>
      </c>
    </row>
    <row r="1785" spans="1:16" x14ac:dyDescent="0.25">
      <c r="A1785" s="328"/>
      <c r="B1785" s="330"/>
      <c r="C1785" s="156">
        <v>14</v>
      </c>
      <c r="D1785" s="101"/>
      <c r="E1785" s="31"/>
      <c r="F1785" s="31"/>
      <c r="G1785" s="31"/>
      <c r="H1785" s="31"/>
      <c r="I1785" s="31"/>
      <c r="J1785" s="31"/>
      <c r="K1785" s="31"/>
      <c r="L1785" s="31"/>
      <c r="M1785" s="31"/>
      <c r="N1785" s="31"/>
      <c r="O1785" s="31"/>
      <c r="P1785" s="83">
        <f t="shared" si="115"/>
        <v>0</v>
      </c>
    </row>
    <row r="1786" spans="1:16" x14ac:dyDescent="0.25">
      <c r="A1786" s="328"/>
      <c r="B1786" s="330"/>
      <c r="C1786" s="156">
        <v>15</v>
      </c>
      <c r="D1786" s="101"/>
      <c r="E1786" s="31"/>
      <c r="F1786" s="31"/>
      <c r="G1786" s="31"/>
      <c r="H1786" s="31"/>
      <c r="I1786" s="31"/>
      <c r="J1786" s="31"/>
      <c r="K1786" s="31"/>
      <c r="L1786" s="31"/>
      <c r="M1786" s="31"/>
      <c r="N1786" s="31"/>
      <c r="O1786" s="31"/>
      <c r="P1786" s="83">
        <f t="shared" si="115"/>
        <v>0</v>
      </c>
    </row>
    <row r="1787" spans="1:16" x14ac:dyDescent="0.25">
      <c r="A1787" s="328"/>
      <c r="B1787" s="330"/>
      <c r="C1787" s="156">
        <v>16</v>
      </c>
      <c r="D1787" s="101"/>
      <c r="E1787" s="31"/>
      <c r="F1787" s="31"/>
      <c r="G1787" s="31"/>
      <c r="H1787" s="31"/>
      <c r="I1787" s="31"/>
      <c r="J1787" s="31"/>
      <c r="K1787" s="31"/>
      <c r="L1787" s="31"/>
      <c r="M1787" s="31"/>
      <c r="N1787" s="31"/>
      <c r="O1787" s="31"/>
      <c r="P1787" s="83">
        <f t="shared" si="115"/>
        <v>0</v>
      </c>
    </row>
    <row r="1788" spans="1:16" x14ac:dyDescent="0.25">
      <c r="A1788" s="328"/>
      <c r="B1788" s="330"/>
      <c r="C1788" s="156">
        <v>17</v>
      </c>
      <c r="D1788" s="101"/>
      <c r="E1788" s="31"/>
      <c r="F1788" s="31"/>
      <c r="G1788" s="31"/>
      <c r="H1788" s="31"/>
      <c r="I1788" s="31"/>
      <c r="J1788" s="31"/>
      <c r="K1788" s="31"/>
      <c r="L1788" s="31"/>
      <c r="M1788" s="31"/>
      <c r="N1788" s="31"/>
      <c r="O1788" s="31"/>
      <c r="P1788" s="83">
        <f t="shared" si="115"/>
        <v>0</v>
      </c>
    </row>
    <row r="1789" spans="1:16" x14ac:dyDescent="0.25">
      <c r="A1789" s="328"/>
      <c r="B1789" s="330"/>
      <c r="C1789" s="156">
        <v>25</v>
      </c>
      <c r="D1789" s="101"/>
      <c r="E1789" s="31"/>
      <c r="F1789" s="31"/>
      <c r="G1789" s="31"/>
      <c r="H1789" s="31"/>
      <c r="I1789" s="31"/>
      <c r="J1789" s="31"/>
      <c r="K1789" s="31"/>
      <c r="L1789" s="31"/>
      <c r="M1789" s="31"/>
      <c r="N1789" s="31"/>
      <c r="O1789" s="31"/>
      <c r="P1789" s="83">
        <f t="shared" si="115"/>
        <v>0</v>
      </c>
    </row>
    <row r="1790" spans="1:16" x14ac:dyDescent="0.25">
      <c r="A1790" s="328"/>
      <c r="B1790" s="330"/>
      <c r="C1790" s="156">
        <v>26</v>
      </c>
      <c r="D1790" s="101"/>
      <c r="E1790" s="31"/>
      <c r="F1790" s="31"/>
      <c r="G1790" s="31"/>
      <c r="H1790" s="31"/>
      <c r="I1790" s="31"/>
      <c r="J1790" s="31"/>
      <c r="K1790" s="31"/>
      <c r="L1790" s="31"/>
      <c r="M1790" s="31"/>
      <c r="N1790" s="31"/>
      <c r="O1790" s="31"/>
      <c r="P1790" s="83">
        <f t="shared" si="115"/>
        <v>0</v>
      </c>
    </row>
    <row r="1791" spans="1:16" x14ac:dyDescent="0.25">
      <c r="A1791" s="333"/>
      <c r="B1791" s="334"/>
      <c r="C1791" s="156">
        <v>27</v>
      </c>
      <c r="D1791" s="101"/>
      <c r="E1791" s="31"/>
      <c r="F1791" s="31"/>
      <c r="G1791" s="31"/>
      <c r="H1791" s="31"/>
      <c r="I1791" s="31"/>
      <c r="J1791" s="31"/>
      <c r="K1791" s="31"/>
      <c r="L1791" s="31"/>
      <c r="M1791" s="31"/>
      <c r="N1791" s="31"/>
      <c r="O1791" s="31"/>
      <c r="P1791" s="83">
        <f t="shared" si="115"/>
        <v>0</v>
      </c>
    </row>
    <row r="1792" spans="1:16" x14ac:dyDescent="0.25">
      <c r="A1792" s="327">
        <v>733</v>
      </c>
      <c r="B1792" s="329" t="s">
        <v>378</v>
      </c>
      <c r="C1792" s="156">
        <v>11</v>
      </c>
      <c r="D1792" s="101"/>
      <c r="E1792" s="31"/>
      <c r="F1792" s="31"/>
      <c r="G1792" s="31"/>
      <c r="H1792" s="31"/>
      <c r="I1792" s="31"/>
      <c r="J1792" s="31"/>
      <c r="K1792" s="31"/>
      <c r="L1792" s="31"/>
      <c r="M1792" s="31"/>
      <c r="N1792" s="31"/>
      <c r="O1792" s="31"/>
      <c r="P1792" s="83">
        <f t="shared" si="115"/>
        <v>0</v>
      </c>
    </row>
    <row r="1793" spans="1:16" x14ac:dyDescent="0.25">
      <c r="A1793" s="328"/>
      <c r="B1793" s="330"/>
      <c r="C1793" s="156">
        <v>14</v>
      </c>
      <c r="D1793" s="101"/>
      <c r="E1793" s="31"/>
      <c r="F1793" s="31"/>
      <c r="G1793" s="31"/>
      <c r="H1793" s="31"/>
      <c r="I1793" s="31"/>
      <c r="J1793" s="31"/>
      <c r="K1793" s="31"/>
      <c r="L1793" s="31"/>
      <c r="M1793" s="31"/>
      <c r="N1793" s="31"/>
      <c r="O1793" s="31"/>
      <c r="P1793" s="83">
        <f t="shared" si="115"/>
        <v>0</v>
      </c>
    </row>
    <row r="1794" spans="1:16" x14ac:dyDescent="0.25">
      <c r="A1794" s="328"/>
      <c r="B1794" s="330"/>
      <c r="C1794" s="156">
        <v>15</v>
      </c>
      <c r="D1794" s="101"/>
      <c r="E1794" s="31"/>
      <c r="F1794" s="31"/>
      <c r="G1794" s="31"/>
      <c r="H1794" s="31"/>
      <c r="I1794" s="31"/>
      <c r="J1794" s="31"/>
      <c r="K1794" s="31"/>
      <c r="L1794" s="31"/>
      <c r="M1794" s="31"/>
      <c r="N1794" s="31"/>
      <c r="O1794" s="31"/>
      <c r="P1794" s="83">
        <f t="shared" si="115"/>
        <v>0</v>
      </c>
    </row>
    <row r="1795" spans="1:16" x14ac:dyDescent="0.25">
      <c r="A1795" s="328"/>
      <c r="B1795" s="330"/>
      <c r="C1795" s="156">
        <v>16</v>
      </c>
      <c r="D1795" s="101"/>
      <c r="E1795" s="31"/>
      <c r="F1795" s="31"/>
      <c r="G1795" s="31"/>
      <c r="H1795" s="31"/>
      <c r="I1795" s="31"/>
      <c r="J1795" s="31"/>
      <c r="K1795" s="31"/>
      <c r="L1795" s="31"/>
      <c r="M1795" s="31"/>
      <c r="N1795" s="31"/>
      <c r="O1795" s="31"/>
      <c r="P1795" s="83">
        <f t="shared" si="115"/>
        <v>0</v>
      </c>
    </row>
    <row r="1796" spans="1:16" x14ac:dyDescent="0.25">
      <c r="A1796" s="328"/>
      <c r="B1796" s="330"/>
      <c r="C1796" s="156">
        <v>17</v>
      </c>
      <c r="D1796" s="101"/>
      <c r="E1796" s="31"/>
      <c r="F1796" s="31"/>
      <c r="G1796" s="31"/>
      <c r="H1796" s="31"/>
      <c r="I1796" s="31"/>
      <c r="J1796" s="31"/>
      <c r="K1796" s="31"/>
      <c r="L1796" s="31"/>
      <c r="M1796" s="31"/>
      <c r="N1796" s="31"/>
      <c r="O1796" s="31"/>
      <c r="P1796" s="83">
        <f t="shared" si="115"/>
        <v>0</v>
      </c>
    </row>
    <row r="1797" spans="1:16" x14ac:dyDescent="0.25">
      <c r="A1797" s="328"/>
      <c r="B1797" s="330"/>
      <c r="C1797" s="156">
        <v>25</v>
      </c>
      <c r="D1797" s="101"/>
      <c r="E1797" s="31"/>
      <c r="F1797" s="31"/>
      <c r="G1797" s="31"/>
      <c r="H1797" s="31"/>
      <c r="I1797" s="31"/>
      <c r="J1797" s="31"/>
      <c r="K1797" s="31"/>
      <c r="L1797" s="31"/>
      <c r="M1797" s="31"/>
      <c r="N1797" s="31"/>
      <c r="O1797" s="31"/>
      <c r="P1797" s="83">
        <f t="shared" si="115"/>
        <v>0</v>
      </c>
    </row>
    <row r="1798" spans="1:16" x14ac:dyDescent="0.25">
      <c r="A1798" s="328"/>
      <c r="B1798" s="330"/>
      <c r="C1798" s="156">
        <v>26</v>
      </c>
      <c r="D1798" s="101"/>
      <c r="E1798" s="31"/>
      <c r="F1798" s="31"/>
      <c r="G1798" s="31"/>
      <c r="H1798" s="31"/>
      <c r="I1798" s="31"/>
      <c r="J1798" s="31"/>
      <c r="K1798" s="31"/>
      <c r="L1798" s="31"/>
      <c r="M1798" s="31"/>
      <c r="N1798" s="31"/>
      <c r="O1798" s="31"/>
      <c r="P1798" s="83">
        <f t="shared" si="115"/>
        <v>0</v>
      </c>
    </row>
    <row r="1799" spans="1:16" x14ac:dyDescent="0.25">
      <c r="A1799" s="333"/>
      <c r="B1799" s="334"/>
      <c r="C1799" s="156">
        <v>27</v>
      </c>
      <c r="D1799" s="101"/>
      <c r="E1799" s="31"/>
      <c r="F1799" s="31"/>
      <c r="G1799" s="31"/>
      <c r="H1799" s="31"/>
      <c r="I1799" s="31"/>
      <c r="J1799" s="31"/>
      <c r="K1799" s="31"/>
      <c r="L1799" s="31"/>
      <c r="M1799" s="31"/>
      <c r="N1799" s="31"/>
      <c r="O1799" s="31"/>
      <c r="P1799" s="83">
        <f t="shared" si="115"/>
        <v>0</v>
      </c>
    </row>
    <row r="1800" spans="1:16" x14ac:dyDescent="0.25">
      <c r="A1800" s="327">
        <v>734</v>
      </c>
      <c r="B1800" s="329" t="s">
        <v>379</v>
      </c>
      <c r="C1800" s="156">
        <v>11</v>
      </c>
      <c r="D1800" s="101"/>
      <c r="E1800" s="31"/>
      <c r="F1800" s="31"/>
      <c r="G1800" s="31"/>
      <c r="H1800" s="31"/>
      <c r="I1800" s="31"/>
      <c r="J1800" s="31"/>
      <c r="K1800" s="31"/>
      <c r="L1800" s="31"/>
      <c r="M1800" s="31"/>
      <c r="N1800" s="31"/>
      <c r="O1800" s="31"/>
      <c r="P1800" s="83">
        <f t="shared" si="115"/>
        <v>0</v>
      </c>
    </row>
    <row r="1801" spans="1:16" x14ac:dyDescent="0.25">
      <c r="A1801" s="328"/>
      <c r="B1801" s="330"/>
      <c r="C1801" s="156">
        <v>14</v>
      </c>
      <c r="D1801" s="101"/>
      <c r="E1801" s="31"/>
      <c r="F1801" s="31"/>
      <c r="G1801" s="31"/>
      <c r="H1801" s="31"/>
      <c r="I1801" s="31"/>
      <c r="J1801" s="31"/>
      <c r="K1801" s="31"/>
      <c r="L1801" s="31"/>
      <c r="M1801" s="31"/>
      <c r="N1801" s="31"/>
      <c r="O1801" s="31"/>
      <c r="P1801" s="83">
        <f t="shared" si="115"/>
        <v>0</v>
      </c>
    </row>
    <row r="1802" spans="1:16" x14ac:dyDescent="0.25">
      <c r="A1802" s="328"/>
      <c r="B1802" s="330"/>
      <c r="C1802" s="156">
        <v>15</v>
      </c>
      <c r="D1802" s="101"/>
      <c r="E1802" s="31"/>
      <c r="F1802" s="31"/>
      <c r="G1802" s="31"/>
      <c r="H1802" s="31"/>
      <c r="I1802" s="31"/>
      <c r="J1802" s="31"/>
      <c r="K1802" s="31"/>
      <c r="L1802" s="31"/>
      <c r="M1802" s="31"/>
      <c r="N1802" s="31"/>
      <c r="O1802" s="31"/>
      <c r="P1802" s="83">
        <f t="shared" si="115"/>
        <v>0</v>
      </c>
    </row>
    <row r="1803" spans="1:16" x14ac:dyDescent="0.25">
      <c r="A1803" s="328"/>
      <c r="B1803" s="330"/>
      <c r="C1803" s="156">
        <v>16</v>
      </c>
      <c r="D1803" s="101"/>
      <c r="E1803" s="31"/>
      <c r="F1803" s="31"/>
      <c r="G1803" s="31"/>
      <c r="H1803" s="31"/>
      <c r="I1803" s="31"/>
      <c r="J1803" s="31"/>
      <c r="K1803" s="31"/>
      <c r="L1803" s="31"/>
      <c r="M1803" s="31"/>
      <c r="N1803" s="31"/>
      <c r="O1803" s="31"/>
      <c r="P1803" s="83">
        <f t="shared" si="115"/>
        <v>0</v>
      </c>
    </row>
    <row r="1804" spans="1:16" x14ac:dyDescent="0.25">
      <c r="A1804" s="328"/>
      <c r="B1804" s="330"/>
      <c r="C1804" s="156">
        <v>17</v>
      </c>
      <c r="D1804" s="101"/>
      <c r="E1804" s="31"/>
      <c r="F1804" s="31"/>
      <c r="G1804" s="31"/>
      <c r="H1804" s="31"/>
      <c r="I1804" s="31"/>
      <c r="J1804" s="31"/>
      <c r="K1804" s="31"/>
      <c r="L1804" s="31"/>
      <c r="M1804" s="31"/>
      <c r="N1804" s="31"/>
      <c r="O1804" s="31"/>
      <c r="P1804" s="83">
        <f t="shared" si="115"/>
        <v>0</v>
      </c>
    </row>
    <row r="1805" spans="1:16" x14ac:dyDescent="0.25">
      <c r="A1805" s="328"/>
      <c r="B1805" s="330"/>
      <c r="C1805" s="156">
        <v>25</v>
      </c>
      <c r="D1805" s="101"/>
      <c r="E1805" s="31"/>
      <c r="F1805" s="31"/>
      <c r="G1805" s="31"/>
      <c r="H1805" s="31"/>
      <c r="I1805" s="31"/>
      <c r="J1805" s="31"/>
      <c r="K1805" s="31"/>
      <c r="L1805" s="31"/>
      <c r="M1805" s="31"/>
      <c r="N1805" s="31"/>
      <c r="O1805" s="31"/>
      <c r="P1805" s="83">
        <f t="shared" si="115"/>
        <v>0</v>
      </c>
    </row>
    <row r="1806" spans="1:16" x14ac:dyDescent="0.25">
      <c r="A1806" s="328"/>
      <c r="B1806" s="330"/>
      <c r="C1806" s="156">
        <v>26</v>
      </c>
      <c r="D1806" s="101"/>
      <c r="E1806" s="31"/>
      <c r="F1806" s="31"/>
      <c r="G1806" s="31"/>
      <c r="H1806" s="31"/>
      <c r="I1806" s="31"/>
      <c r="J1806" s="31"/>
      <c r="K1806" s="31"/>
      <c r="L1806" s="31"/>
      <c r="M1806" s="31"/>
      <c r="N1806" s="31"/>
      <c r="O1806" s="31"/>
      <c r="P1806" s="83">
        <f t="shared" si="115"/>
        <v>0</v>
      </c>
    </row>
    <row r="1807" spans="1:16" x14ac:dyDescent="0.25">
      <c r="A1807" s="333"/>
      <c r="B1807" s="334"/>
      <c r="C1807" s="156">
        <v>27</v>
      </c>
      <c r="D1807" s="101"/>
      <c r="E1807" s="31"/>
      <c r="F1807" s="31"/>
      <c r="G1807" s="31"/>
      <c r="H1807" s="31"/>
      <c r="I1807" s="31"/>
      <c r="J1807" s="31"/>
      <c r="K1807" s="31"/>
      <c r="L1807" s="31"/>
      <c r="M1807" s="31"/>
      <c r="N1807" s="31"/>
      <c r="O1807" s="31"/>
      <c r="P1807" s="83">
        <f t="shared" si="115"/>
        <v>0</v>
      </c>
    </row>
    <row r="1808" spans="1:16" x14ac:dyDescent="0.25">
      <c r="A1808" s="327">
        <v>735</v>
      </c>
      <c r="B1808" s="329" t="s">
        <v>380</v>
      </c>
      <c r="C1808" s="156">
        <v>11</v>
      </c>
      <c r="D1808" s="101"/>
      <c r="E1808" s="31"/>
      <c r="F1808" s="31"/>
      <c r="G1808" s="31"/>
      <c r="H1808" s="31"/>
      <c r="I1808" s="31"/>
      <c r="J1808" s="31"/>
      <c r="K1808" s="31"/>
      <c r="L1808" s="31"/>
      <c r="M1808" s="31"/>
      <c r="N1808" s="31"/>
      <c r="O1808" s="31"/>
      <c r="P1808" s="83">
        <f t="shared" si="115"/>
        <v>0</v>
      </c>
    </row>
    <row r="1809" spans="1:16" x14ac:dyDescent="0.25">
      <c r="A1809" s="328"/>
      <c r="B1809" s="330"/>
      <c r="C1809" s="156">
        <v>14</v>
      </c>
      <c r="D1809" s="101"/>
      <c r="E1809" s="31"/>
      <c r="F1809" s="31"/>
      <c r="G1809" s="31"/>
      <c r="H1809" s="31"/>
      <c r="I1809" s="31"/>
      <c r="J1809" s="31"/>
      <c r="K1809" s="31"/>
      <c r="L1809" s="31"/>
      <c r="M1809" s="31"/>
      <c r="N1809" s="31"/>
      <c r="O1809" s="31"/>
      <c r="P1809" s="83">
        <f t="shared" si="115"/>
        <v>0</v>
      </c>
    </row>
    <row r="1810" spans="1:16" x14ac:dyDescent="0.25">
      <c r="A1810" s="328"/>
      <c r="B1810" s="330"/>
      <c r="C1810" s="156">
        <v>15</v>
      </c>
      <c r="D1810" s="101"/>
      <c r="E1810" s="31"/>
      <c r="F1810" s="31"/>
      <c r="G1810" s="31"/>
      <c r="H1810" s="31"/>
      <c r="I1810" s="31"/>
      <c r="J1810" s="31"/>
      <c r="K1810" s="31"/>
      <c r="L1810" s="31"/>
      <c r="M1810" s="31"/>
      <c r="N1810" s="31"/>
      <c r="O1810" s="31"/>
      <c r="P1810" s="83">
        <f t="shared" si="115"/>
        <v>0</v>
      </c>
    </row>
    <row r="1811" spans="1:16" x14ac:dyDescent="0.25">
      <c r="A1811" s="328"/>
      <c r="B1811" s="330"/>
      <c r="C1811" s="156">
        <v>16</v>
      </c>
      <c r="D1811" s="101"/>
      <c r="E1811" s="31"/>
      <c r="F1811" s="31"/>
      <c r="G1811" s="31"/>
      <c r="H1811" s="31"/>
      <c r="I1811" s="31"/>
      <c r="J1811" s="31"/>
      <c r="K1811" s="31"/>
      <c r="L1811" s="31"/>
      <c r="M1811" s="31"/>
      <c r="N1811" s="31"/>
      <c r="O1811" s="31"/>
      <c r="P1811" s="83">
        <f t="shared" si="115"/>
        <v>0</v>
      </c>
    </row>
    <row r="1812" spans="1:16" x14ac:dyDescent="0.25">
      <c r="A1812" s="328"/>
      <c r="B1812" s="330"/>
      <c r="C1812" s="156">
        <v>17</v>
      </c>
      <c r="D1812" s="101"/>
      <c r="E1812" s="31"/>
      <c r="F1812" s="31"/>
      <c r="G1812" s="31"/>
      <c r="H1812" s="31"/>
      <c r="I1812" s="31"/>
      <c r="J1812" s="31"/>
      <c r="K1812" s="31"/>
      <c r="L1812" s="31"/>
      <c r="M1812" s="31"/>
      <c r="N1812" s="31"/>
      <c r="O1812" s="31"/>
      <c r="P1812" s="83">
        <f t="shared" si="115"/>
        <v>0</v>
      </c>
    </row>
    <row r="1813" spans="1:16" x14ac:dyDescent="0.25">
      <c r="A1813" s="328"/>
      <c r="B1813" s="330"/>
      <c r="C1813" s="156">
        <v>25</v>
      </c>
      <c r="D1813" s="101"/>
      <c r="E1813" s="31"/>
      <c r="F1813" s="31"/>
      <c r="G1813" s="31"/>
      <c r="H1813" s="31"/>
      <c r="I1813" s="31"/>
      <c r="J1813" s="31"/>
      <c r="K1813" s="31"/>
      <c r="L1813" s="31"/>
      <c r="M1813" s="31"/>
      <c r="N1813" s="31"/>
      <c r="O1813" s="31"/>
      <c r="P1813" s="83">
        <f t="shared" si="115"/>
        <v>0</v>
      </c>
    </row>
    <row r="1814" spans="1:16" x14ac:dyDescent="0.25">
      <c r="A1814" s="328"/>
      <c r="B1814" s="330"/>
      <c r="C1814" s="156">
        <v>26</v>
      </c>
      <c r="D1814" s="101"/>
      <c r="E1814" s="31"/>
      <c r="F1814" s="31"/>
      <c r="G1814" s="31"/>
      <c r="H1814" s="31"/>
      <c r="I1814" s="31"/>
      <c r="J1814" s="31"/>
      <c r="K1814" s="31"/>
      <c r="L1814" s="31"/>
      <c r="M1814" s="31"/>
      <c r="N1814" s="31"/>
      <c r="O1814" s="31"/>
      <c r="P1814" s="83">
        <f t="shared" si="115"/>
        <v>0</v>
      </c>
    </row>
    <row r="1815" spans="1:16" x14ac:dyDescent="0.25">
      <c r="A1815" s="333"/>
      <c r="B1815" s="334"/>
      <c r="C1815" s="156">
        <v>27</v>
      </c>
      <c r="D1815" s="101"/>
      <c r="E1815" s="31"/>
      <c r="F1815" s="31"/>
      <c r="G1815" s="31"/>
      <c r="H1815" s="31"/>
      <c r="I1815" s="31"/>
      <c r="J1815" s="31"/>
      <c r="K1815" s="31"/>
      <c r="L1815" s="31"/>
      <c r="M1815" s="31"/>
      <c r="N1815" s="31"/>
      <c r="O1815" s="31"/>
      <c r="P1815" s="83">
        <f t="shared" si="115"/>
        <v>0</v>
      </c>
    </row>
    <row r="1816" spans="1:16" x14ac:dyDescent="0.25">
      <c r="A1816" s="327">
        <v>739</v>
      </c>
      <c r="B1816" s="329" t="s">
        <v>381</v>
      </c>
      <c r="C1816" s="156">
        <v>11</v>
      </c>
      <c r="D1816" s="101"/>
      <c r="E1816" s="31"/>
      <c r="F1816" s="31"/>
      <c r="G1816" s="31"/>
      <c r="H1816" s="31"/>
      <c r="I1816" s="31"/>
      <c r="J1816" s="31"/>
      <c r="K1816" s="31"/>
      <c r="L1816" s="31"/>
      <c r="M1816" s="31"/>
      <c r="N1816" s="31"/>
      <c r="O1816" s="31"/>
      <c r="P1816" s="83">
        <f t="shared" si="115"/>
        <v>0</v>
      </c>
    </row>
    <row r="1817" spans="1:16" x14ac:dyDescent="0.25">
      <c r="A1817" s="328"/>
      <c r="B1817" s="330"/>
      <c r="C1817" s="156">
        <v>14</v>
      </c>
      <c r="D1817" s="101"/>
      <c r="E1817" s="31"/>
      <c r="F1817" s="31"/>
      <c r="G1817" s="31"/>
      <c r="H1817" s="31"/>
      <c r="I1817" s="31"/>
      <c r="J1817" s="31"/>
      <c r="K1817" s="31"/>
      <c r="L1817" s="31"/>
      <c r="M1817" s="31"/>
      <c r="N1817" s="31"/>
      <c r="O1817" s="31"/>
      <c r="P1817" s="83">
        <f t="shared" si="115"/>
        <v>0</v>
      </c>
    </row>
    <row r="1818" spans="1:16" x14ac:dyDescent="0.25">
      <c r="A1818" s="328"/>
      <c r="B1818" s="330"/>
      <c r="C1818" s="156">
        <v>15</v>
      </c>
      <c r="D1818" s="101"/>
      <c r="E1818" s="31"/>
      <c r="F1818" s="31"/>
      <c r="G1818" s="31"/>
      <c r="H1818" s="31"/>
      <c r="I1818" s="31"/>
      <c r="J1818" s="31"/>
      <c r="K1818" s="31"/>
      <c r="L1818" s="31"/>
      <c r="M1818" s="31"/>
      <c r="N1818" s="31"/>
      <c r="O1818" s="31"/>
      <c r="P1818" s="83">
        <f t="shared" si="115"/>
        <v>0</v>
      </c>
    </row>
    <row r="1819" spans="1:16" x14ac:dyDescent="0.25">
      <c r="A1819" s="328"/>
      <c r="B1819" s="330"/>
      <c r="C1819" s="156">
        <v>16</v>
      </c>
      <c r="D1819" s="101"/>
      <c r="E1819" s="31"/>
      <c r="F1819" s="31"/>
      <c r="G1819" s="31"/>
      <c r="H1819" s="31"/>
      <c r="I1819" s="31"/>
      <c r="J1819" s="31"/>
      <c r="K1819" s="31"/>
      <c r="L1819" s="31"/>
      <c r="M1819" s="31"/>
      <c r="N1819" s="31"/>
      <c r="O1819" s="31"/>
      <c r="P1819" s="83">
        <f t="shared" si="115"/>
        <v>0</v>
      </c>
    </row>
    <row r="1820" spans="1:16" x14ac:dyDescent="0.25">
      <c r="A1820" s="328"/>
      <c r="B1820" s="330"/>
      <c r="C1820" s="156">
        <v>17</v>
      </c>
      <c r="D1820" s="101"/>
      <c r="E1820" s="31"/>
      <c r="F1820" s="31"/>
      <c r="G1820" s="31"/>
      <c r="H1820" s="31"/>
      <c r="I1820" s="31"/>
      <c r="J1820" s="31"/>
      <c r="K1820" s="31"/>
      <c r="L1820" s="31"/>
      <c r="M1820" s="31"/>
      <c r="N1820" s="31"/>
      <c r="O1820" s="31"/>
      <c r="P1820" s="83">
        <f t="shared" si="115"/>
        <v>0</v>
      </c>
    </row>
    <row r="1821" spans="1:16" x14ac:dyDescent="0.25">
      <c r="A1821" s="328"/>
      <c r="B1821" s="330"/>
      <c r="C1821" s="156">
        <v>25</v>
      </c>
      <c r="D1821" s="101"/>
      <c r="E1821" s="31"/>
      <c r="F1821" s="31"/>
      <c r="G1821" s="31"/>
      <c r="H1821" s="31"/>
      <c r="I1821" s="31"/>
      <c r="J1821" s="31"/>
      <c r="K1821" s="31"/>
      <c r="L1821" s="31"/>
      <c r="M1821" s="31"/>
      <c r="N1821" s="31"/>
      <c r="O1821" s="31"/>
      <c r="P1821" s="83">
        <f t="shared" si="115"/>
        <v>0</v>
      </c>
    </row>
    <row r="1822" spans="1:16" x14ac:dyDescent="0.25">
      <c r="A1822" s="328"/>
      <c r="B1822" s="330"/>
      <c r="C1822" s="156">
        <v>26</v>
      </c>
      <c r="D1822" s="101"/>
      <c r="E1822" s="31"/>
      <c r="F1822" s="31"/>
      <c r="G1822" s="31"/>
      <c r="H1822" s="31"/>
      <c r="I1822" s="31"/>
      <c r="J1822" s="31"/>
      <c r="K1822" s="31"/>
      <c r="L1822" s="31"/>
      <c r="M1822" s="31"/>
      <c r="N1822" s="31"/>
      <c r="O1822" s="31"/>
      <c r="P1822" s="83">
        <f t="shared" si="115"/>
        <v>0</v>
      </c>
    </row>
    <row r="1823" spans="1:16" x14ac:dyDescent="0.25">
      <c r="A1823" s="333"/>
      <c r="B1823" s="334"/>
      <c r="C1823" s="156">
        <v>27</v>
      </c>
      <c r="D1823" s="101"/>
      <c r="E1823" s="31"/>
      <c r="F1823" s="31"/>
      <c r="G1823" s="31"/>
      <c r="H1823" s="31"/>
      <c r="I1823" s="31"/>
      <c r="J1823" s="31"/>
      <c r="K1823" s="31"/>
      <c r="L1823" s="31"/>
      <c r="M1823" s="31"/>
      <c r="N1823" s="31"/>
      <c r="O1823" s="31"/>
      <c r="P1823" s="83">
        <f t="shared" si="115"/>
        <v>0</v>
      </c>
    </row>
    <row r="1824" spans="1:16" x14ac:dyDescent="0.25">
      <c r="A1824" s="112">
        <v>7400</v>
      </c>
      <c r="B1824" s="321" t="s">
        <v>382</v>
      </c>
      <c r="C1824" s="322"/>
      <c r="D1824" s="110">
        <f>SUM(D1825:D1875)</f>
        <v>0</v>
      </c>
      <c r="E1824" s="110">
        <f t="shared" ref="E1824:P1824" si="116">SUM(E1825:E1875)</f>
        <v>0</v>
      </c>
      <c r="F1824" s="110">
        <f t="shared" si="116"/>
        <v>0</v>
      </c>
      <c r="G1824" s="110">
        <f t="shared" si="116"/>
        <v>0</v>
      </c>
      <c r="H1824" s="110">
        <f t="shared" si="116"/>
        <v>0</v>
      </c>
      <c r="I1824" s="110">
        <f t="shared" si="116"/>
        <v>0</v>
      </c>
      <c r="J1824" s="110">
        <f t="shared" si="116"/>
        <v>0</v>
      </c>
      <c r="K1824" s="110">
        <f t="shared" si="116"/>
        <v>0</v>
      </c>
      <c r="L1824" s="110">
        <f t="shared" si="116"/>
        <v>0</v>
      </c>
      <c r="M1824" s="110">
        <f t="shared" si="116"/>
        <v>0</v>
      </c>
      <c r="N1824" s="110">
        <f t="shared" si="116"/>
        <v>0</v>
      </c>
      <c r="O1824" s="110">
        <f t="shared" si="116"/>
        <v>0</v>
      </c>
      <c r="P1824" s="110">
        <f t="shared" si="116"/>
        <v>0</v>
      </c>
    </row>
    <row r="1825" spans="1:16" x14ac:dyDescent="0.25">
      <c r="A1825" s="327">
        <v>741</v>
      </c>
      <c r="B1825" s="329" t="s">
        <v>383</v>
      </c>
      <c r="C1825" s="156">
        <v>11</v>
      </c>
      <c r="D1825" s="101"/>
      <c r="E1825" s="31"/>
      <c r="F1825" s="31"/>
      <c r="G1825" s="31"/>
      <c r="H1825" s="31"/>
      <c r="I1825" s="31"/>
      <c r="J1825" s="31"/>
      <c r="K1825" s="31"/>
      <c r="L1825" s="31"/>
      <c r="M1825" s="31"/>
      <c r="N1825" s="31"/>
      <c r="O1825" s="31"/>
      <c r="P1825" s="83">
        <f t="shared" ref="P1825:P1875" si="117">SUM(D1825:O1825)</f>
        <v>0</v>
      </c>
    </row>
    <row r="1826" spans="1:16" x14ac:dyDescent="0.25">
      <c r="A1826" s="328"/>
      <c r="B1826" s="330"/>
      <c r="C1826" s="156">
        <v>14</v>
      </c>
      <c r="D1826" s="101"/>
      <c r="E1826" s="31"/>
      <c r="F1826" s="31"/>
      <c r="G1826" s="31"/>
      <c r="H1826" s="31"/>
      <c r="I1826" s="31"/>
      <c r="J1826" s="31"/>
      <c r="K1826" s="31"/>
      <c r="L1826" s="31"/>
      <c r="M1826" s="31"/>
      <c r="N1826" s="31"/>
      <c r="O1826" s="31"/>
      <c r="P1826" s="83">
        <f t="shared" si="117"/>
        <v>0</v>
      </c>
    </row>
    <row r="1827" spans="1:16" x14ac:dyDescent="0.25">
      <c r="A1827" s="328"/>
      <c r="B1827" s="330"/>
      <c r="C1827" s="156">
        <v>15</v>
      </c>
      <c r="D1827" s="101"/>
      <c r="E1827" s="31"/>
      <c r="F1827" s="31"/>
      <c r="G1827" s="31"/>
      <c r="H1827" s="31"/>
      <c r="I1827" s="31"/>
      <c r="J1827" s="31"/>
      <c r="K1827" s="31"/>
      <c r="L1827" s="31"/>
      <c r="M1827" s="31"/>
      <c r="N1827" s="31"/>
      <c r="O1827" s="31"/>
      <c r="P1827" s="83">
        <f t="shared" si="117"/>
        <v>0</v>
      </c>
    </row>
    <row r="1828" spans="1:16" x14ac:dyDescent="0.25">
      <c r="A1828" s="328"/>
      <c r="B1828" s="330"/>
      <c r="C1828" s="156">
        <v>16</v>
      </c>
      <c r="D1828" s="101"/>
      <c r="E1828" s="31"/>
      <c r="F1828" s="31"/>
      <c r="G1828" s="31"/>
      <c r="H1828" s="31"/>
      <c r="I1828" s="31"/>
      <c r="J1828" s="31"/>
      <c r="K1828" s="31"/>
      <c r="L1828" s="31"/>
      <c r="M1828" s="31"/>
      <c r="N1828" s="31"/>
      <c r="O1828" s="31"/>
      <c r="P1828" s="83">
        <f t="shared" si="117"/>
        <v>0</v>
      </c>
    </row>
    <row r="1829" spans="1:16" x14ac:dyDescent="0.25">
      <c r="A1829" s="328"/>
      <c r="B1829" s="330"/>
      <c r="C1829" s="156">
        <v>17</v>
      </c>
      <c r="D1829" s="101"/>
      <c r="E1829" s="31"/>
      <c r="F1829" s="31"/>
      <c r="G1829" s="31"/>
      <c r="H1829" s="31"/>
      <c r="I1829" s="31"/>
      <c r="J1829" s="31"/>
      <c r="K1829" s="31"/>
      <c r="L1829" s="31"/>
      <c r="M1829" s="31"/>
      <c r="N1829" s="31"/>
      <c r="O1829" s="31"/>
      <c r="P1829" s="83">
        <f t="shared" si="117"/>
        <v>0</v>
      </c>
    </row>
    <row r="1830" spans="1:16" x14ac:dyDescent="0.25">
      <c r="A1830" s="328"/>
      <c r="B1830" s="330"/>
      <c r="C1830" s="156">
        <v>25</v>
      </c>
      <c r="D1830" s="101"/>
      <c r="E1830" s="31"/>
      <c r="F1830" s="31"/>
      <c r="G1830" s="31"/>
      <c r="H1830" s="31"/>
      <c r="I1830" s="31"/>
      <c r="J1830" s="31"/>
      <c r="K1830" s="31"/>
      <c r="L1830" s="31"/>
      <c r="M1830" s="31"/>
      <c r="N1830" s="31"/>
      <c r="O1830" s="31"/>
      <c r="P1830" s="83">
        <f t="shared" si="117"/>
        <v>0</v>
      </c>
    </row>
    <row r="1831" spans="1:16" x14ac:dyDescent="0.25">
      <c r="A1831" s="328"/>
      <c r="B1831" s="330"/>
      <c r="C1831" s="156">
        <v>26</v>
      </c>
      <c r="D1831" s="101"/>
      <c r="E1831" s="31"/>
      <c r="F1831" s="31"/>
      <c r="G1831" s="31"/>
      <c r="H1831" s="31"/>
      <c r="I1831" s="31"/>
      <c r="J1831" s="31"/>
      <c r="K1831" s="31"/>
      <c r="L1831" s="31"/>
      <c r="M1831" s="31"/>
      <c r="N1831" s="31"/>
      <c r="O1831" s="31"/>
      <c r="P1831" s="83">
        <f t="shared" si="117"/>
        <v>0</v>
      </c>
    </row>
    <row r="1832" spans="1:16" x14ac:dyDescent="0.25">
      <c r="A1832" s="333"/>
      <c r="B1832" s="334"/>
      <c r="C1832" s="156">
        <v>27</v>
      </c>
      <c r="D1832" s="101"/>
      <c r="E1832" s="31"/>
      <c r="F1832" s="31"/>
      <c r="G1832" s="31"/>
      <c r="H1832" s="31"/>
      <c r="I1832" s="31"/>
      <c r="J1832" s="31"/>
      <c r="K1832" s="31"/>
      <c r="L1832" s="31"/>
      <c r="M1832" s="31"/>
      <c r="N1832" s="31"/>
      <c r="O1832" s="31"/>
      <c r="P1832" s="83">
        <f t="shared" si="117"/>
        <v>0</v>
      </c>
    </row>
    <row r="1833" spans="1:16" ht="30" x14ac:dyDescent="0.25">
      <c r="A1833" s="99">
        <v>742</v>
      </c>
      <c r="B1833" s="100" t="s">
        <v>384</v>
      </c>
      <c r="C1833" s="151"/>
      <c r="D1833" s="151"/>
      <c r="E1833" s="151"/>
      <c r="F1833" s="151"/>
      <c r="G1833" s="151"/>
      <c r="H1833" s="151"/>
      <c r="I1833" s="151"/>
      <c r="J1833" s="151"/>
      <c r="K1833" s="151"/>
      <c r="L1833" s="151"/>
      <c r="M1833" s="151"/>
      <c r="N1833" s="151"/>
      <c r="O1833" s="151"/>
      <c r="P1833" s="102">
        <f t="shared" si="117"/>
        <v>0</v>
      </c>
    </row>
    <row r="1834" spans="1:16" ht="30" x14ac:dyDescent="0.25">
      <c r="A1834" s="99">
        <v>743</v>
      </c>
      <c r="B1834" s="100" t="s">
        <v>385</v>
      </c>
      <c r="C1834" s="151"/>
      <c r="D1834" s="151"/>
      <c r="E1834" s="151"/>
      <c r="F1834" s="151"/>
      <c r="G1834" s="151"/>
      <c r="H1834" s="151"/>
      <c r="I1834" s="151"/>
      <c r="J1834" s="151"/>
      <c r="K1834" s="151"/>
      <c r="L1834" s="151"/>
      <c r="M1834" s="151"/>
      <c r="N1834" s="151"/>
      <c r="O1834" s="151"/>
      <c r="P1834" s="102">
        <f t="shared" si="117"/>
        <v>0</v>
      </c>
    </row>
    <row r="1835" spans="1:16" ht="30" x14ac:dyDescent="0.25">
      <c r="A1835" s="99">
        <v>744</v>
      </c>
      <c r="B1835" s="100" t="s">
        <v>386</v>
      </c>
      <c r="C1835" s="151"/>
      <c r="D1835" s="151"/>
      <c r="E1835" s="151"/>
      <c r="F1835" s="151"/>
      <c r="G1835" s="151"/>
      <c r="H1835" s="151"/>
      <c r="I1835" s="151"/>
      <c r="J1835" s="151"/>
      <c r="K1835" s="151"/>
      <c r="L1835" s="151"/>
      <c r="M1835" s="151"/>
      <c r="N1835" s="151"/>
      <c r="O1835" s="151"/>
      <c r="P1835" s="102">
        <f t="shared" si="117"/>
        <v>0</v>
      </c>
    </row>
    <row r="1836" spans="1:16" x14ac:dyDescent="0.25">
      <c r="A1836" s="327">
        <v>745</v>
      </c>
      <c r="B1836" s="329" t="s">
        <v>387</v>
      </c>
      <c r="C1836" s="156">
        <v>11</v>
      </c>
      <c r="D1836" s="101"/>
      <c r="E1836" s="31"/>
      <c r="F1836" s="31"/>
      <c r="G1836" s="31"/>
      <c r="H1836" s="31"/>
      <c r="I1836" s="31"/>
      <c r="J1836" s="31"/>
      <c r="K1836" s="31"/>
      <c r="L1836" s="31"/>
      <c r="M1836" s="31"/>
      <c r="N1836" s="31"/>
      <c r="O1836" s="31"/>
      <c r="P1836" s="83">
        <f t="shared" si="117"/>
        <v>0</v>
      </c>
    </row>
    <row r="1837" spans="1:16" x14ac:dyDescent="0.25">
      <c r="A1837" s="328"/>
      <c r="B1837" s="330"/>
      <c r="C1837" s="156">
        <v>14</v>
      </c>
      <c r="D1837" s="101"/>
      <c r="E1837" s="31"/>
      <c r="F1837" s="31"/>
      <c r="G1837" s="31"/>
      <c r="H1837" s="31"/>
      <c r="I1837" s="31"/>
      <c r="J1837" s="31"/>
      <c r="K1837" s="31"/>
      <c r="L1837" s="31"/>
      <c r="M1837" s="31"/>
      <c r="N1837" s="31"/>
      <c r="O1837" s="31"/>
      <c r="P1837" s="83">
        <f t="shared" si="117"/>
        <v>0</v>
      </c>
    </row>
    <row r="1838" spans="1:16" x14ac:dyDescent="0.25">
      <c r="A1838" s="328"/>
      <c r="B1838" s="330"/>
      <c r="C1838" s="156">
        <v>15</v>
      </c>
      <c r="D1838" s="101"/>
      <c r="E1838" s="31"/>
      <c r="F1838" s="31"/>
      <c r="G1838" s="31"/>
      <c r="H1838" s="31"/>
      <c r="I1838" s="31"/>
      <c r="J1838" s="31"/>
      <c r="K1838" s="31"/>
      <c r="L1838" s="31"/>
      <c r="M1838" s="31"/>
      <c r="N1838" s="31"/>
      <c r="O1838" s="31"/>
      <c r="P1838" s="83">
        <f t="shared" si="117"/>
        <v>0</v>
      </c>
    </row>
    <row r="1839" spans="1:16" x14ac:dyDescent="0.25">
      <c r="A1839" s="328"/>
      <c r="B1839" s="330"/>
      <c r="C1839" s="156">
        <v>16</v>
      </c>
      <c r="D1839" s="101"/>
      <c r="E1839" s="31"/>
      <c r="F1839" s="31"/>
      <c r="G1839" s="31"/>
      <c r="H1839" s="31"/>
      <c r="I1839" s="31"/>
      <c r="J1839" s="31"/>
      <c r="K1839" s="31"/>
      <c r="L1839" s="31"/>
      <c r="M1839" s="31"/>
      <c r="N1839" s="31"/>
      <c r="O1839" s="31"/>
      <c r="P1839" s="83">
        <f t="shared" si="117"/>
        <v>0</v>
      </c>
    </row>
    <row r="1840" spans="1:16" x14ac:dyDescent="0.25">
      <c r="A1840" s="328"/>
      <c r="B1840" s="330"/>
      <c r="C1840" s="156">
        <v>17</v>
      </c>
      <c r="D1840" s="101"/>
      <c r="E1840" s="31"/>
      <c r="F1840" s="31"/>
      <c r="G1840" s="31"/>
      <c r="H1840" s="31"/>
      <c r="I1840" s="31"/>
      <c r="J1840" s="31"/>
      <c r="K1840" s="31"/>
      <c r="L1840" s="31"/>
      <c r="M1840" s="31"/>
      <c r="N1840" s="31"/>
      <c r="O1840" s="31"/>
      <c r="P1840" s="83">
        <f t="shared" si="117"/>
        <v>0</v>
      </c>
    </row>
    <row r="1841" spans="1:16" x14ac:dyDescent="0.25">
      <c r="A1841" s="328"/>
      <c r="B1841" s="330"/>
      <c r="C1841" s="156">
        <v>25</v>
      </c>
      <c r="D1841" s="101"/>
      <c r="E1841" s="31"/>
      <c r="F1841" s="31"/>
      <c r="G1841" s="31"/>
      <c r="H1841" s="31"/>
      <c r="I1841" s="31"/>
      <c r="J1841" s="31"/>
      <c r="K1841" s="31"/>
      <c r="L1841" s="31"/>
      <c r="M1841" s="31"/>
      <c r="N1841" s="31"/>
      <c r="O1841" s="31"/>
      <c r="P1841" s="83">
        <f t="shared" si="117"/>
        <v>0</v>
      </c>
    </row>
    <row r="1842" spans="1:16" x14ac:dyDescent="0.25">
      <c r="A1842" s="328"/>
      <c r="B1842" s="330"/>
      <c r="C1842" s="156">
        <v>26</v>
      </c>
      <c r="D1842" s="101"/>
      <c r="E1842" s="31"/>
      <c r="F1842" s="31"/>
      <c r="G1842" s="31"/>
      <c r="H1842" s="31"/>
      <c r="I1842" s="31"/>
      <c r="J1842" s="31"/>
      <c r="K1842" s="31"/>
      <c r="L1842" s="31"/>
      <c r="M1842" s="31"/>
      <c r="N1842" s="31"/>
      <c r="O1842" s="31"/>
      <c r="P1842" s="83">
        <f t="shared" si="117"/>
        <v>0</v>
      </c>
    </row>
    <row r="1843" spans="1:16" x14ac:dyDescent="0.25">
      <c r="A1843" s="333"/>
      <c r="B1843" s="334"/>
      <c r="C1843" s="156">
        <v>27</v>
      </c>
      <c r="D1843" s="101"/>
      <c r="E1843" s="31"/>
      <c r="F1843" s="31"/>
      <c r="G1843" s="31"/>
      <c r="H1843" s="31"/>
      <c r="I1843" s="31"/>
      <c r="J1843" s="31"/>
      <c r="K1843" s="31"/>
      <c r="L1843" s="31"/>
      <c r="M1843" s="31"/>
      <c r="N1843" s="31"/>
      <c r="O1843" s="31"/>
      <c r="P1843" s="83">
        <f t="shared" si="117"/>
        <v>0</v>
      </c>
    </row>
    <row r="1844" spans="1:16" x14ac:dyDescent="0.25">
      <c r="A1844" s="327">
        <v>746</v>
      </c>
      <c r="B1844" s="329" t="s">
        <v>388</v>
      </c>
      <c r="C1844" s="156">
        <v>11</v>
      </c>
      <c r="D1844" s="101"/>
      <c r="E1844" s="31"/>
      <c r="F1844" s="31"/>
      <c r="G1844" s="31"/>
      <c r="H1844" s="31"/>
      <c r="I1844" s="31"/>
      <c r="J1844" s="31"/>
      <c r="K1844" s="31"/>
      <c r="L1844" s="31"/>
      <c r="M1844" s="31"/>
      <c r="N1844" s="31"/>
      <c r="O1844" s="31"/>
      <c r="P1844" s="83">
        <f t="shared" si="117"/>
        <v>0</v>
      </c>
    </row>
    <row r="1845" spans="1:16" x14ac:dyDescent="0.25">
      <c r="A1845" s="328"/>
      <c r="B1845" s="330"/>
      <c r="C1845" s="156">
        <v>14</v>
      </c>
      <c r="D1845" s="101"/>
      <c r="E1845" s="31"/>
      <c r="F1845" s="31"/>
      <c r="G1845" s="31"/>
      <c r="H1845" s="31"/>
      <c r="I1845" s="31"/>
      <c r="J1845" s="31"/>
      <c r="K1845" s="31"/>
      <c r="L1845" s="31"/>
      <c r="M1845" s="31"/>
      <c r="N1845" s="31"/>
      <c r="O1845" s="31"/>
      <c r="P1845" s="83">
        <f t="shared" si="117"/>
        <v>0</v>
      </c>
    </row>
    <row r="1846" spans="1:16" x14ac:dyDescent="0.25">
      <c r="A1846" s="328"/>
      <c r="B1846" s="330"/>
      <c r="C1846" s="156">
        <v>15</v>
      </c>
      <c r="D1846" s="101"/>
      <c r="E1846" s="31"/>
      <c r="F1846" s="31"/>
      <c r="G1846" s="31"/>
      <c r="H1846" s="31"/>
      <c r="I1846" s="31"/>
      <c r="J1846" s="31"/>
      <c r="K1846" s="31"/>
      <c r="L1846" s="31"/>
      <c r="M1846" s="31"/>
      <c r="N1846" s="31"/>
      <c r="O1846" s="31"/>
      <c r="P1846" s="83">
        <f t="shared" si="117"/>
        <v>0</v>
      </c>
    </row>
    <row r="1847" spans="1:16" x14ac:dyDescent="0.25">
      <c r="A1847" s="328"/>
      <c r="B1847" s="330"/>
      <c r="C1847" s="156">
        <v>16</v>
      </c>
      <c r="D1847" s="101"/>
      <c r="E1847" s="31"/>
      <c r="F1847" s="31"/>
      <c r="G1847" s="31"/>
      <c r="H1847" s="31"/>
      <c r="I1847" s="31"/>
      <c r="J1847" s="31"/>
      <c r="K1847" s="31"/>
      <c r="L1847" s="31"/>
      <c r="M1847" s="31"/>
      <c r="N1847" s="31"/>
      <c r="O1847" s="31"/>
      <c r="P1847" s="83">
        <f t="shared" si="117"/>
        <v>0</v>
      </c>
    </row>
    <row r="1848" spans="1:16" x14ac:dyDescent="0.25">
      <c r="A1848" s="328"/>
      <c r="B1848" s="330"/>
      <c r="C1848" s="156">
        <v>17</v>
      </c>
      <c r="D1848" s="101"/>
      <c r="E1848" s="31"/>
      <c r="F1848" s="31"/>
      <c r="G1848" s="31"/>
      <c r="H1848" s="31"/>
      <c r="I1848" s="31"/>
      <c r="J1848" s="31"/>
      <c r="K1848" s="31"/>
      <c r="L1848" s="31"/>
      <c r="M1848" s="31"/>
      <c r="N1848" s="31"/>
      <c r="O1848" s="31"/>
      <c r="P1848" s="83">
        <f t="shared" si="117"/>
        <v>0</v>
      </c>
    </row>
    <row r="1849" spans="1:16" x14ac:dyDescent="0.25">
      <c r="A1849" s="328"/>
      <c r="B1849" s="330"/>
      <c r="C1849" s="156">
        <v>25</v>
      </c>
      <c r="D1849" s="101"/>
      <c r="E1849" s="31"/>
      <c r="F1849" s="31"/>
      <c r="G1849" s="31"/>
      <c r="H1849" s="31"/>
      <c r="I1849" s="31"/>
      <c r="J1849" s="31"/>
      <c r="K1849" s="31"/>
      <c r="L1849" s="31"/>
      <c r="M1849" s="31"/>
      <c r="N1849" s="31"/>
      <c r="O1849" s="31"/>
      <c r="P1849" s="83">
        <f t="shared" si="117"/>
        <v>0</v>
      </c>
    </row>
    <row r="1850" spans="1:16" x14ac:dyDescent="0.25">
      <c r="A1850" s="328"/>
      <c r="B1850" s="330"/>
      <c r="C1850" s="156">
        <v>26</v>
      </c>
      <c r="D1850" s="101"/>
      <c r="E1850" s="31"/>
      <c r="F1850" s="31"/>
      <c r="G1850" s="31"/>
      <c r="H1850" s="31"/>
      <c r="I1850" s="31"/>
      <c r="J1850" s="31"/>
      <c r="K1850" s="31"/>
      <c r="L1850" s="31"/>
      <c r="M1850" s="31"/>
      <c r="N1850" s="31"/>
      <c r="O1850" s="31"/>
      <c r="P1850" s="83">
        <f t="shared" si="117"/>
        <v>0</v>
      </c>
    </row>
    <row r="1851" spans="1:16" x14ac:dyDescent="0.25">
      <c r="A1851" s="333"/>
      <c r="B1851" s="334"/>
      <c r="C1851" s="156">
        <v>27</v>
      </c>
      <c r="D1851" s="101"/>
      <c r="E1851" s="31"/>
      <c r="F1851" s="31"/>
      <c r="G1851" s="31"/>
      <c r="H1851" s="31"/>
      <c r="I1851" s="31"/>
      <c r="J1851" s="31"/>
      <c r="K1851" s="31"/>
      <c r="L1851" s="31"/>
      <c r="M1851" s="31"/>
      <c r="N1851" s="31"/>
      <c r="O1851" s="31"/>
      <c r="P1851" s="83">
        <f t="shared" si="117"/>
        <v>0</v>
      </c>
    </row>
    <row r="1852" spans="1:16" x14ac:dyDescent="0.25">
      <c r="A1852" s="327">
        <v>747</v>
      </c>
      <c r="B1852" s="329" t="s">
        <v>389</v>
      </c>
      <c r="C1852" s="156">
        <v>11</v>
      </c>
      <c r="D1852" s="101"/>
      <c r="E1852" s="31"/>
      <c r="F1852" s="31"/>
      <c r="G1852" s="31"/>
      <c r="H1852" s="31"/>
      <c r="I1852" s="31"/>
      <c r="J1852" s="31"/>
      <c r="K1852" s="31"/>
      <c r="L1852" s="31"/>
      <c r="M1852" s="31"/>
      <c r="N1852" s="31"/>
      <c r="O1852" s="31"/>
      <c r="P1852" s="83">
        <f t="shared" si="117"/>
        <v>0</v>
      </c>
    </row>
    <row r="1853" spans="1:16" x14ac:dyDescent="0.25">
      <c r="A1853" s="328"/>
      <c r="B1853" s="330"/>
      <c r="C1853" s="156">
        <v>14</v>
      </c>
      <c r="D1853" s="101"/>
      <c r="E1853" s="31"/>
      <c r="F1853" s="31"/>
      <c r="G1853" s="31"/>
      <c r="H1853" s="31"/>
      <c r="I1853" s="31"/>
      <c r="J1853" s="31"/>
      <c r="K1853" s="31"/>
      <c r="L1853" s="31"/>
      <c r="M1853" s="31"/>
      <c r="N1853" s="31"/>
      <c r="O1853" s="31"/>
      <c r="P1853" s="83">
        <f t="shared" si="117"/>
        <v>0</v>
      </c>
    </row>
    <row r="1854" spans="1:16" x14ac:dyDescent="0.25">
      <c r="A1854" s="328"/>
      <c r="B1854" s="330"/>
      <c r="C1854" s="156">
        <v>15</v>
      </c>
      <c r="D1854" s="101"/>
      <c r="E1854" s="31"/>
      <c r="F1854" s="31"/>
      <c r="G1854" s="31"/>
      <c r="H1854" s="31"/>
      <c r="I1854" s="31"/>
      <c r="J1854" s="31"/>
      <c r="K1854" s="31"/>
      <c r="L1854" s="31"/>
      <c r="M1854" s="31"/>
      <c r="N1854" s="31"/>
      <c r="O1854" s="31"/>
      <c r="P1854" s="83">
        <f t="shared" si="117"/>
        <v>0</v>
      </c>
    </row>
    <row r="1855" spans="1:16" x14ac:dyDescent="0.25">
      <c r="A1855" s="328"/>
      <c r="B1855" s="330"/>
      <c r="C1855" s="156">
        <v>16</v>
      </c>
      <c r="D1855" s="101"/>
      <c r="E1855" s="31"/>
      <c r="F1855" s="31"/>
      <c r="G1855" s="31"/>
      <c r="H1855" s="31"/>
      <c r="I1855" s="31"/>
      <c r="J1855" s="31"/>
      <c r="K1855" s="31"/>
      <c r="L1855" s="31"/>
      <c r="M1855" s="31"/>
      <c r="N1855" s="31"/>
      <c r="O1855" s="31"/>
      <c r="P1855" s="83">
        <f t="shared" si="117"/>
        <v>0</v>
      </c>
    </row>
    <row r="1856" spans="1:16" x14ac:dyDescent="0.25">
      <c r="A1856" s="328"/>
      <c r="B1856" s="330"/>
      <c r="C1856" s="156">
        <v>17</v>
      </c>
      <c r="D1856" s="101"/>
      <c r="E1856" s="31"/>
      <c r="F1856" s="31"/>
      <c r="G1856" s="31"/>
      <c r="H1856" s="31"/>
      <c r="I1856" s="31"/>
      <c r="J1856" s="31"/>
      <c r="K1856" s="31"/>
      <c r="L1856" s="31"/>
      <c r="M1856" s="31"/>
      <c r="N1856" s="31"/>
      <c r="O1856" s="31"/>
      <c r="P1856" s="83">
        <f t="shared" si="117"/>
        <v>0</v>
      </c>
    </row>
    <row r="1857" spans="1:16" x14ac:dyDescent="0.25">
      <c r="A1857" s="328"/>
      <c r="B1857" s="330"/>
      <c r="C1857" s="156">
        <v>25</v>
      </c>
      <c r="D1857" s="101"/>
      <c r="E1857" s="31"/>
      <c r="F1857" s="31"/>
      <c r="G1857" s="31"/>
      <c r="H1857" s="31"/>
      <c r="I1857" s="31"/>
      <c r="J1857" s="31"/>
      <c r="K1857" s="31"/>
      <c r="L1857" s="31"/>
      <c r="M1857" s="31"/>
      <c r="N1857" s="31"/>
      <c r="O1857" s="31"/>
      <c r="P1857" s="83">
        <f t="shared" si="117"/>
        <v>0</v>
      </c>
    </row>
    <row r="1858" spans="1:16" x14ac:dyDescent="0.25">
      <c r="A1858" s="328"/>
      <c r="B1858" s="330"/>
      <c r="C1858" s="156">
        <v>26</v>
      </c>
      <c r="D1858" s="101"/>
      <c r="E1858" s="31"/>
      <c r="F1858" s="31"/>
      <c r="G1858" s="31"/>
      <c r="H1858" s="31"/>
      <c r="I1858" s="31"/>
      <c r="J1858" s="31"/>
      <c r="K1858" s="31"/>
      <c r="L1858" s="31"/>
      <c r="M1858" s="31"/>
      <c r="N1858" s="31"/>
      <c r="O1858" s="31"/>
      <c r="P1858" s="83">
        <f t="shared" si="117"/>
        <v>0</v>
      </c>
    </row>
    <row r="1859" spans="1:16" x14ac:dyDescent="0.25">
      <c r="A1859" s="333"/>
      <c r="B1859" s="334"/>
      <c r="C1859" s="156">
        <v>27</v>
      </c>
      <c r="D1859" s="101"/>
      <c r="E1859" s="31"/>
      <c r="F1859" s="31"/>
      <c r="G1859" s="31"/>
      <c r="H1859" s="31"/>
      <c r="I1859" s="31"/>
      <c r="J1859" s="31"/>
      <c r="K1859" s="31"/>
      <c r="L1859" s="31"/>
      <c r="M1859" s="31"/>
      <c r="N1859" s="31"/>
      <c r="O1859" s="31"/>
      <c r="P1859" s="83">
        <f t="shared" si="117"/>
        <v>0</v>
      </c>
    </row>
    <row r="1860" spans="1:16" x14ac:dyDescent="0.25">
      <c r="A1860" s="327">
        <v>748</v>
      </c>
      <c r="B1860" s="329" t="s">
        <v>390</v>
      </c>
      <c r="C1860" s="156">
        <v>11</v>
      </c>
      <c r="D1860" s="101"/>
      <c r="E1860" s="31"/>
      <c r="F1860" s="31"/>
      <c r="G1860" s="31"/>
      <c r="H1860" s="31"/>
      <c r="I1860" s="31"/>
      <c r="J1860" s="31"/>
      <c r="K1860" s="31"/>
      <c r="L1860" s="31"/>
      <c r="M1860" s="31"/>
      <c r="N1860" s="31"/>
      <c r="O1860" s="31"/>
      <c r="P1860" s="83">
        <f t="shared" si="117"/>
        <v>0</v>
      </c>
    </row>
    <row r="1861" spans="1:16" x14ac:dyDescent="0.25">
      <c r="A1861" s="328"/>
      <c r="B1861" s="330"/>
      <c r="C1861" s="156">
        <v>14</v>
      </c>
      <c r="D1861" s="101"/>
      <c r="E1861" s="31"/>
      <c r="F1861" s="31"/>
      <c r="G1861" s="31"/>
      <c r="H1861" s="31"/>
      <c r="I1861" s="31"/>
      <c r="J1861" s="31"/>
      <c r="K1861" s="31"/>
      <c r="L1861" s="31"/>
      <c r="M1861" s="31"/>
      <c r="N1861" s="31"/>
      <c r="O1861" s="31"/>
      <c r="P1861" s="83">
        <f t="shared" si="117"/>
        <v>0</v>
      </c>
    </row>
    <row r="1862" spans="1:16" x14ac:dyDescent="0.25">
      <c r="A1862" s="328"/>
      <c r="B1862" s="330"/>
      <c r="C1862" s="156">
        <v>15</v>
      </c>
      <c r="D1862" s="101"/>
      <c r="E1862" s="31"/>
      <c r="F1862" s="31"/>
      <c r="G1862" s="31"/>
      <c r="H1862" s="31"/>
      <c r="I1862" s="31"/>
      <c r="J1862" s="31"/>
      <c r="K1862" s="31"/>
      <c r="L1862" s="31"/>
      <c r="M1862" s="31"/>
      <c r="N1862" s="31"/>
      <c r="O1862" s="31"/>
      <c r="P1862" s="83">
        <f t="shared" si="117"/>
        <v>0</v>
      </c>
    </row>
    <row r="1863" spans="1:16" x14ac:dyDescent="0.25">
      <c r="A1863" s="328"/>
      <c r="B1863" s="330"/>
      <c r="C1863" s="156">
        <v>16</v>
      </c>
      <c r="D1863" s="101"/>
      <c r="E1863" s="31"/>
      <c r="F1863" s="31"/>
      <c r="G1863" s="31"/>
      <c r="H1863" s="31"/>
      <c r="I1863" s="31"/>
      <c r="J1863" s="31"/>
      <c r="K1863" s="31"/>
      <c r="L1863" s="31"/>
      <c r="M1863" s="31"/>
      <c r="N1863" s="31"/>
      <c r="O1863" s="31"/>
      <c r="P1863" s="83">
        <f t="shared" si="117"/>
        <v>0</v>
      </c>
    </row>
    <row r="1864" spans="1:16" x14ac:dyDescent="0.25">
      <c r="A1864" s="328"/>
      <c r="B1864" s="330"/>
      <c r="C1864" s="156">
        <v>17</v>
      </c>
      <c r="D1864" s="101"/>
      <c r="E1864" s="31"/>
      <c r="F1864" s="31"/>
      <c r="G1864" s="31"/>
      <c r="H1864" s="31"/>
      <c r="I1864" s="31"/>
      <c r="J1864" s="31"/>
      <c r="K1864" s="31"/>
      <c r="L1864" s="31"/>
      <c r="M1864" s="31"/>
      <c r="N1864" s="31"/>
      <c r="O1864" s="31"/>
      <c r="P1864" s="83">
        <f t="shared" si="117"/>
        <v>0</v>
      </c>
    </row>
    <row r="1865" spans="1:16" x14ac:dyDescent="0.25">
      <c r="A1865" s="328"/>
      <c r="B1865" s="330"/>
      <c r="C1865" s="156">
        <v>25</v>
      </c>
      <c r="D1865" s="101"/>
      <c r="E1865" s="31"/>
      <c r="F1865" s="31"/>
      <c r="G1865" s="31"/>
      <c r="H1865" s="31"/>
      <c r="I1865" s="31"/>
      <c r="J1865" s="31"/>
      <c r="K1865" s="31"/>
      <c r="L1865" s="31"/>
      <c r="M1865" s="31"/>
      <c r="N1865" s="31"/>
      <c r="O1865" s="31"/>
      <c r="P1865" s="83">
        <f t="shared" si="117"/>
        <v>0</v>
      </c>
    </row>
    <row r="1866" spans="1:16" x14ac:dyDescent="0.25">
      <c r="A1866" s="328"/>
      <c r="B1866" s="330"/>
      <c r="C1866" s="156">
        <v>26</v>
      </c>
      <c r="D1866" s="101"/>
      <c r="E1866" s="31"/>
      <c r="F1866" s="31"/>
      <c r="G1866" s="31"/>
      <c r="H1866" s="31"/>
      <c r="I1866" s="31"/>
      <c r="J1866" s="31"/>
      <c r="K1866" s="31"/>
      <c r="L1866" s="31"/>
      <c r="M1866" s="31"/>
      <c r="N1866" s="31"/>
      <c r="O1866" s="31"/>
      <c r="P1866" s="83">
        <f t="shared" si="117"/>
        <v>0</v>
      </c>
    </row>
    <row r="1867" spans="1:16" x14ac:dyDescent="0.25">
      <c r="A1867" s="333"/>
      <c r="B1867" s="334"/>
      <c r="C1867" s="156">
        <v>27</v>
      </c>
      <c r="D1867" s="101"/>
      <c r="E1867" s="31"/>
      <c r="F1867" s="31"/>
      <c r="G1867" s="31"/>
      <c r="H1867" s="31"/>
      <c r="I1867" s="31"/>
      <c r="J1867" s="31"/>
      <c r="K1867" s="31"/>
      <c r="L1867" s="31"/>
      <c r="M1867" s="31"/>
      <c r="N1867" s="31"/>
      <c r="O1867" s="31"/>
      <c r="P1867" s="83">
        <f t="shared" si="117"/>
        <v>0</v>
      </c>
    </row>
    <row r="1868" spans="1:16" x14ac:dyDescent="0.25">
      <c r="A1868" s="327">
        <v>749</v>
      </c>
      <c r="B1868" s="329" t="s">
        <v>391</v>
      </c>
      <c r="C1868" s="156">
        <v>11</v>
      </c>
      <c r="D1868" s="101"/>
      <c r="E1868" s="31"/>
      <c r="F1868" s="31"/>
      <c r="G1868" s="31"/>
      <c r="H1868" s="31"/>
      <c r="I1868" s="31"/>
      <c r="J1868" s="31"/>
      <c r="K1868" s="31"/>
      <c r="L1868" s="31"/>
      <c r="M1868" s="31"/>
      <c r="N1868" s="31"/>
      <c r="O1868" s="31"/>
      <c r="P1868" s="83">
        <f t="shared" si="117"/>
        <v>0</v>
      </c>
    </row>
    <row r="1869" spans="1:16" x14ac:dyDescent="0.25">
      <c r="A1869" s="328"/>
      <c r="B1869" s="330"/>
      <c r="C1869" s="156">
        <v>14</v>
      </c>
      <c r="D1869" s="101"/>
      <c r="E1869" s="31"/>
      <c r="F1869" s="31"/>
      <c r="G1869" s="31"/>
      <c r="H1869" s="31"/>
      <c r="I1869" s="31"/>
      <c r="J1869" s="31"/>
      <c r="K1869" s="31"/>
      <c r="L1869" s="31"/>
      <c r="M1869" s="31"/>
      <c r="N1869" s="31"/>
      <c r="O1869" s="31"/>
      <c r="P1869" s="83">
        <f t="shared" si="117"/>
        <v>0</v>
      </c>
    </row>
    <row r="1870" spans="1:16" x14ac:dyDescent="0.25">
      <c r="A1870" s="328"/>
      <c r="B1870" s="330"/>
      <c r="C1870" s="156">
        <v>15</v>
      </c>
      <c r="D1870" s="101"/>
      <c r="E1870" s="31"/>
      <c r="F1870" s="31"/>
      <c r="G1870" s="31"/>
      <c r="H1870" s="31"/>
      <c r="I1870" s="31"/>
      <c r="J1870" s="31"/>
      <c r="K1870" s="31"/>
      <c r="L1870" s="31"/>
      <c r="M1870" s="31"/>
      <c r="N1870" s="31"/>
      <c r="O1870" s="31"/>
      <c r="P1870" s="83">
        <f t="shared" si="117"/>
        <v>0</v>
      </c>
    </row>
    <row r="1871" spans="1:16" x14ac:dyDescent="0.25">
      <c r="A1871" s="328"/>
      <c r="B1871" s="330"/>
      <c r="C1871" s="156">
        <v>16</v>
      </c>
      <c r="D1871" s="101"/>
      <c r="E1871" s="31"/>
      <c r="F1871" s="31"/>
      <c r="G1871" s="31"/>
      <c r="H1871" s="31"/>
      <c r="I1871" s="31"/>
      <c r="J1871" s="31"/>
      <c r="K1871" s="31"/>
      <c r="L1871" s="31"/>
      <c r="M1871" s="31"/>
      <c r="N1871" s="31"/>
      <c r="O1871" s="31"/>
      <c r="P1871" s="83">
        <f t="shared" si="117"/>
        <v>0</v>
      </c>
    </row>
    <row r="1872" spans="1:16" x14ac:dyDescent="0.25">
      <c r="A1872" s="328"/>
      <c r="B1872" s="330"/>
      <c r="C1872" s="156">
        <v>17</v>
      </c>
      <c r="D1872" s="101"/>
      <c r="E1872" s="31"/>
      <c r="F1872" s="31"/>
      <c r="G1872" s="31"/>
      <c r="H1872" s="31"/>
      <c r="I1872" s="31"/>
      <c r="J1872" s="31"/>
      <c r="K1872" s="31"/>
      <c r="L1872" s="31"/>
      <c r="M1872" s="31"/>
      <c r="N1872" s="31"/>
      <c r="O1872" s="31"/>
      <c r="P1872" s="83">
        <f t="shared" si="117"/>
        <v>0</v>
      </c>
    </row>
    <row r="1873" spans="1:16" x14ac:dyDescent="0.25">
      <c r="A1873" s="328"/>
      <c r="B1873" s="330"/>
      <c r="C1873" s="156">
        <v>25</v>
      </c>
      <c r="D1873" s="101"/>
      <c r="E1873" s="31"/>
      <c r="F1873" s="31"/>
      <c r="G1873" s="31"/>
      <c r="H1873" s="31"/>
      <c r="I1873" s="31"/>
      <c r="J1873" s="31"/>
      <c r="K1873" s="31"/>
      <c r="L1873" s="31"/>
      <c r="M1873" s="31"/>
      <c r="N1873" s="31"/>
      <c r="O1873" s="31"/>
      <c r="P1873" s="83">
        <f t="shared" si="117"/>
        <v>0</v>
      </c>
    </row>
    <row r="1874" spans="1:16" x14ac:dyDescent="0.25">
      <c r="A1874" s="328"/>
      <c r="B1874" s="330"/>
      <c r="C1874" s="156">
        <v>26</v>
      </c>
      <c r="D1874" s="101"/>
      <c r="E1874" s="31"/>
      <c r="F1874" s="31"/>
      <c r="G1874" s="31"/>
      <c r="H1874" s="31"/>
      <c r="I1874" s="31"/>
      <c r="J1874" s="31"/>
      <c r="K1874" s="31"/>
      <c r="L1874" s="31"/>
      <c r="M1874" s="31"/>
      <c r="N1874" s="31"/>
      <c r="O1874" s="31"/>
      <c r="P1874" s="83">
        <f t="shared" si="117"/>
        <v>0</v>
      </c>
    </row>
    <row r="1875" spans="1:16" x14ac:dyDescent="0.25">
      <c r="A1875" s="333"/>
      <c r="B1875" s="334"/>
      <c r="C1875" s="156">
        <v>27</v>
      </c>
      <c r="D1875" s="101"/>
      <c r="E1875" s="31"/>
      <c r="F1875" s="31"/>
      <c r="G1875" s="31"/>
      <c r="H1875" s="31"/>
      <c r="I1875" s="31"/>
      <c r="J1875" s="31"/>
      <c r="K1875" s="31"/>
      <c r="L1875" s="31"/>
      <c r="M1875" s="31"/>
      <c r="N1875" s="31"/>
      <c r="O1875" s="31"/>
      <c r="P1875" s="83">
        <f t="shared" si="117"/>
        <v>0</v>
      </c>
    </row>
    <row r="1876" spans="1:16" x14ac:dyDescent="0.25">
      <c r="A1876" s="112">
        <v>7500</v>
      </c>
      <c r="B1876" s="321" t="s">
        <v>392</v>
      </c>
      <c r="C1876" s="322"/>
      <c r="D1876" s="110">
        <f>SUM(D1877:D1913)</f>
        <v>0</v>
      </c>
      <c r="E1876" s="110">
        <f t="shared" ref="E1876:P1876" si="118">SUM(E1877:E1913)</f>
        <v>0</v>
      </c>
      <c r="F1876" s="110">
        <f t="shared" si="118"/>
        <v>0</v>
      </c>
      <c r="G1876" s="110">
        <f t="shared" si="118"/>
        <v>0</v>
      </c>
      <c r="H1876" s="110">
        <f t="shared" si="118"/>
        <v>0</v>
      </c>
      <c r="I1876" s="110">
        <f t="shared" si="118"/>
        <v>0</v>
      </c>
      <c r="J1876" s="110">
        <f t="shared" si="118"/>
        <v>0</v>
      </c>
      <c r="K1876" s="110">
        <f t="shared" si="118"/>
        <v>0</v>
      </c>
      <c r="L1876" s="110">
        <f t="shared" si="118"/>
        <v>0</v>
      </c>
      <c r="M1876" s="110">
        <f t="shared" si="118"/>
        <v>0</v>
      </c>
      <c r="N1876" s="110">
        <f t="shared" si="118"/>
        <v>0</v>
      </c>
      <c r="O1876" s="110">
        <f t="shared" si="118"/>
        <v>0</v>
      </c>
      <c r="P1876" s="110">
        <f t="shared" si="118"/>
        <v>0</v>
      </c>
    </row>
    <row r="1877" spans="1:16" x14ac:dyDescent="0.25">
      <c r="A1877" s="327">
        <v>751</v>
      </c>
      <c r="B1877" s="329" t="s">
        <v>393</v>
      </c>
      <c r="C1877" s="156">
        <v>11</v>
      </c>
      <c r="D1877" s="101"/>
      <c r="E1877" s="31"/>
      <c r="F1877" s="31"/>
      <c r="G1877" s="31"/>
      <c r="H1877" s="31"/>
      <c r="I1877" s="31"/>
      <c r="J1877" s="31"/>
      <c r="K1877" s="31"/>
      <c r="L1877" s="31"/>
      <c r="M1877" s="31"/>
      <c r="N1877" s="31"/>
      <c r="O1877" s="31"/>
      <c r="P1877" s="83">
        <f t="shared" ref="P1877:P1913" si="119">SUM(D1877:O1877)</f>
        <v>0</v>
      </c>
    </row>
    <row r="1878" spans="1:16" x14ac:dyDescent="0.25">
      <c r="A1878" s="328"/>
      <c r="B1878" s="330"/>
      <c r="C1878" s="156">
        <v>14</v>
      </c>
      <c r="D1878" s="101"/>
      <c r="E1878" s="31"/>
      <c r="F1878" s="31"/>
      <c r="G1878" s="31"/>
      <c r="H1878" s="31"/>
      <c r="I1878" s="31"/>
      <c r="J1878" s="31"/>
      <c r="K1878" s="31"/>
      <c r="L1878" s="31"/>
      <c r="M1878" s="31"/>
      <c r="N1878" s="31"/>
      <c r="O1878" s="31"/>
      <c r="P1878" s="83">
        <f t="shared" si="119"/>
        <v>0</v>
      </c>
    </row>
    <row r="1879" spans="1:16" x14ac:dyDescent="0.25">
      <c r="A1879" s="328"/>
      <c r="B1879" s="330"/>
      <c r="C1879" s="156">
        <v>15</v>
      </c>
      <c r="D1879" s="101"/>
      <c r="E1879" s="31"/>
      <c r="F1879" s="31"/>
      <c r="G1879" s="31"/>
      <c r="H1879" s="31"/>
      <c r="I1879" s="31"/>
      <c r="J1879" s="31"/>
      <c r="K1879" s="31"/>
      <c r="L1879" s="31"/>
      <c r="M1879" s="31"/>
      <c r="N1879" s="31"/>
      <c r="O1879" s="31"/>
      <c r="P1879" s="83">
        <f t="shared" si="119"/>
        <v>0</v>
      </c>
    </row>
    <row r="1880" spans="1:16" x14ac:dyDescent="0.25">
      <c r="A1880" s="328"/>
      <c r="B1880" s="330"/>
      <c r="C1880" s="156">
        <v>16</v>
      </c>
      <c r="D1880" s="101"/>
      <c r="E1880" s="31"/>
      <c r="F1880" s="31"/>
      <c r="G1880" s="31"/>
      <c r="H1880" s="31"/>
      <c r="I1880" s="31"/>
      <c r="J1880" s="31"/>
      <c r="K1880" s="31"/>
      <c r="L1880" s="31"/>
      <c r="M1880" s="31"/>
      <c r="N1880" s="31"/>
      <c r="O1880" s="31"/>
      <c r="P1880" s="83">
        <f t="shared" si="119"/>
        <v>0</v>
      </c>
    </row>
    <row r="1881" spans="1:16" x14ac:dyDescent="0.25">
      <c r="A1881" s="328"/>
      <c r="B1881" s="330"/>
      <c r="C1881" s="156">
        <v>17</v>
      </c>
      <c r="D1881" s="101"/>
      <c r="E1881" s="31"/>
      <c r="F1881" s="31"/>
      <c r="G1881" s="31"/>
      <c r="H1881" s="31"/>
      <c r="I1881" s="31"/>
      <c r="J1881" s="31"/>
      <c r="K1881" s="31"/>
      <c r="L1881" s="31"/>
      <c r="M1881" s="31"/>
      <c r="N1881" s="31"/>
      <c r="O1881" s="31"/>
      <c r="P1881" s="83">
        <f t="shared" si="119"/>
        <v>0</v>
      </c>
    </row>
    <row r="1882" spans="1:16" x14ac:dyDescent="0.25">
      <c r="A1882" s="328"/>
      <c r="B1882" s="330"/>
      <c r="C1882" s="156">
        <v>25</v>
      </c>
      <c r="D1882" s="101"/>
      <c r="E1882" s="31"/>
      <c r="F1882" s="31"/>
      <c r="G1882" s="31"/>
      <c r="H1882" s="31"/>
      <c r="I1882" s="31"/>
      <c r="J1882" s="31"/>
      <c r="K1882" s="31"/>
      <c r="L1882" s="31"/>
      <c r="M1882" s="31"/>
      <c r="N1882" s="31"/>
      <c r="O1882" s="31"/>
      <c r="P1882" s="83">
        <f t="shared" si="119"/>
        <v>0</v>
      </c>
    </row>
    <row r="1883" spans="1:16" x14ac:dyDescent="0.25">
      <c r="A1883" s="328"/>
      <c r="B1883" s="330"/>
      <c r="C1883" s="156">
        <v>26</v>
      </c>
      <c r="D1883" s="101"/>
      <c r="E1883" s="31"/>
      <c r="F1883" s="31"/>
      <c r="G1883" s="31"/>
      <c r="H1883" s="31"/>
      <c r="I1883" s="31"/>
      <c r="J1883" s="31"/>
      <c r="K1883" s="31"/>
      <c r="L1883" s="31"/>
      <c r="M1883" s="31"/>
      <c r="N1883" s="31"/>
      <c r="O1883" s="31"/>
      <c r="P1883" s="83">
        <f t="shared" si="119"/>
        <v>0</v>
      </c>
    </row>
    <row r="1884" spans="1:16" x14ac:dyDescent="0.25">
      <c r="A1884" s="333"/>
      <c r="B1884" s="334"/>
      <c r="C1884" s="156">
        <v>27</v>
      </c>
      <c r="D1884" s="101"/>
      <c r="E1884" s="31"/>
      <c r="F1884" s="31"/>
      <c r="G1884" s="31"/>
      <c r="H1884" s="31"/>
      <c r="I1884" s="31"/>
      <c r="J1884" s="31"/>
      <c r="K1884" s="31"/>
      <c r="L1884" s="31"/>
      <c r="M1884" s="31"/>
      <c r="N1884" s="31"/>
      <c r="O1884" s="31"/>
      <c r="P1884" s="83">
        <f t="shared" si="119"/>
        <v>0</v>
      </c>
    </row>
    <row r="1885" spans="1:16" x14ac:dyDescent="0.25">
      <c r="A1885" s="99">
        <v>752</v>
      </c>
      <c r="B1885" s="100" t="s">
        <v>394</v>
      </c>
      <c r="C1885" s="151"/>
      <c r="D1885" s="151"/>
      <c r="E1885" s="151"/>
      <c r="F1885" s="151"/>
      <c r="G1885" s="151"/>
      <c r="H1885" s="151"/>
      <c r="I1885" s="151"/>
      <c r="J1885" s="151"/>
      <c r="K1885" s="151"/>
      <c r="L1885" s="151"/>
      <c r="M1885" s="151"/>
      <c r="N1885" s="151"/>
      <c r="O1885" s="151"/>
      <c r="P1885" s="102">
        <f t="shared" si="119"/>
        <v>0</v>
      </c>
    </row>
    <row r="1886" spans="1:16" x14ac:dyDescent="0.25">
      <c r="A1886" s="99">
        <v>753</v>
      </c>
      <c r="B1886" s="100" t="s">
        <v>395</v>
      </c>
      <c r="C1886" s="151"/>
      <c r="D1886" s="151"/>
      <c r="E1886" s="151"/>
      <c r="F1886" s="151"/>
      <c r="G1886" s="151"/>
      <c r="H1886" s="151"/>
      <c r="I1886" s="151"/>
      <c r="J1886" s="151"/>
      <c r="K1886" s="151"/>
      <c r="L1886" s="151"/>
      <c r="M1886" s="151"/>
      <c r="N1886" s="151"/>
      <c r="O1886" s="151"/>
      <c r="P1886" s="102">
        <f t="shared" si="119"/>
        <v>0</v>
      </c>
    </row>
    <row r="1887" spans="1:16" x14ac:dyDescent="0.25">
      <c r="A1887" s="327">
        <v>754</v>
      </c>
      <c r="B1887" s="329" t="s">
        <v>396</v>
      </c>
      <c r="C1887" s="156">
        <v>11</v>
      </c>
      <c r="D1887" s="101"/>
      <c r="E1887" s="31"/>
      <c r="F1887" s="31"/>
      <c r="G1887" s="31"/>
      <c r="H1887" s="31"/>
      <c r="I1887" s="31"/>
      <c r="J1887" s="31"/>
      <c r="K1887" s="31"/>
      <c r="L1887" s="31"/>
      <c r="M1887" s="31"/>
      <c r="N1887" s="31"/>
      <c r="O1887" s="31"/>
      <c r="P1887" s="83">
        <f t="shared" si="119"/>
        <v>0</v>
      </c>
    </row>
    <row r="1888" spans="1:16" x14ac:dyDescent="0.25">
      <c r="A1888" s="328"/>
      <c r="B1888" s="330"/>
      <c r="C1888" s="156">
        <v>14</v>
      </c>
      <c r="D1888" s="101"/>
      <c r="E1888" s="31"/>
      <c r="F1888" s="31"/>
      <c r="G1888" s="31"/>
      <c r="H1888" s="31"/>
      <c r="I1888" s="31"/>
      <c r="J1888" s="31"/>
      <c r="K1888" s="31"/>
      <c r="L1888" s="31"/>
      <c r="M1888" s="31"/>
      <c r="N1888" s="31"/>
      <c r="O1888" s="31"/>
      <c r="P1888" s="83">
        <f t="shared" si="119"/>
        <v>0</v>
      </c>
    </row>
    <row r="1889" spans="1:16" x14ac:dyDescent="0.25">
      <c r="A1889" s="328"/>
      <c r="B1889" s="330"/>
      <c r="C1889" s="156">
        <v>15</v>
      </c>
      <c r="D1889" s="101"/>
      <c r="E1889" s="31"/>
      <c r="F1889" s="31"/>
      <c r="G1889" s="31"/>
      <c r="H1889" s="31"/>
      <c r="I1889" s="31"/>
      <c r="J1889" s="31"/>
      <c r="K1889" s="31"/>
      <c r="L1889" s="31"/>
      <c r="M1889" s="31"/>
      <c r="N1889" s="31"/>
      <c r="O1889" s="31"/>
      <c r="P1889" s="83">
        <f t="shared" si="119"/>
        <v>0</v>
      </c>
    </row>
    <row r="1890" spans="1:16" x14ac:dyDescent="0.25">
      <c r="A1890" s="328"/>
      <c r="B1890" s="330"/>
      <c r="C1890" s="156">
        <v>16</v>
      </c>
      <c r="D1890" s="101"/>
      <c r="E1890" s="31"/>
      <c r="F1890" s="31"/>
      <c r="G1890" s="31"/>
      <c r="H1890" s="31"/>
      <c r="I1890" s="31"/>
      <c r="J1890" s="31"/>
      <c r="K1890" s="31"/>
      <c r="L1890" s="31"/>
      <c r="M1890" s="31"/>
      <c r="N1890" s="31"/>
      <c r="O1890" s="31"/>
      <c r="P1890" s="83">
        <f t="shared" si="119"/>
        <v>0</v>
      </c>
    </row>
    <row r="1891" spans="1:16" x14ac:dyDescent="0.25">
      <c r="A1891" s="328"/>
      <c r="B1891" s="330"/>
      <c r="C1891" s="156">
        <v>17</v>
      </c>
      <c r="D1891" s="101"/>
      <c r="E1891" s="31"/>
      <c r="F1891" s="31"/>
      <c r="G1891" s="31"/>
      <c r="H1891" s="31"/>
      <c r="I1891" s="31"/>
      <c r="J1891" s="31"/>
      <c r="K1891" s="31"/>
      <c r="L1891" s="31"/>
      <c r="M1891" s="31"/>
      <c r="N1891" s="31"/>
      <c r="O1891" s="31"/>
      <c r="P1891" s="83">
        <f t="shared" si="119"/>
        <v>0</v>
      </c>
    </row>
    <row r="1892" spans="1:16" x14ac:dyDescent="0.25">
      <c r="A1892" s="328"/>
      <c r="B1892" s="330"/>
      <c r="C1892" s="156">
        <v>25</v>
      </c>
      <c r="D1892" s="101"/>
      <c r="E1892" s="31"/>
      <c r="F1892" s="31"/>
      <c r="G1892" s="31"/>
      <c r="H1892" s="31"/>
      <c r="I1892" s="31"/>
      <c r="J1892" s="31"/>
      <c r="K1892" s="31"/>
      <c r="L1892" s="31"/>
      <c r="M1892" s="31"/>
      <c r="N1892" s="31"/>
      <c r="O1892" s="31"/>
      <c r="P1892" s="83">
        <f t="shared" si="119"/>
        <v>0</v>
      </c>
    </row>
    <row r="1893" spans="1:16" x14ac:dyDescent="0.25">
      <c r="A1893" s="328"/>
      <c r="B1893" s="330"/>
      <c r="C1893" s="156">
        <v>26</v>
      </c>
      <c r="D1893" s="101"/>
      <c r="E1893" s="31"/>
      <c r="F1893" s="31"/>
      <c r="G1893" s="31"/>
      <c r="H1893" s="31"/>
      <c r="I1893" s="31"/>
      <c r="J1893" s="31"/>
      <c r="K1893" s="31"/>
      <c r="L1893" s="31"/>
      <c r="M1893" s="31"/>
      <c r="N1893" s="31"/>
      <c r="O1893" s="31"/>
      <c r="P1893" s="83">
        <f t="shared" si="119"/>
        <v>0</v>
      </c>
    </row>
    <row r="1894" spans="1:16" x14ac:dyDescent="0.25">
      <c r="A1894" s="333"/>
      <c r="B1894" s="334"/>
      <c r="C1894" s="156">
        <v>27</v>
      </c>
      <c r="D1894" s="101"/>
      <c r="E1894" s="31"/>
      <c r="F1894" s="31"/>
      <c r="G1894" s="31"/>
      <c r="H1894" s="31"/>
      <c r="I1894" s="31"/>
      <c r="J1894" s="31"/>
      <c r="K1894" s="31"/>
      <c r="L1894" s="31"/>
      <c r="M1894" s="31"/>
      <c r="N1894" s="31"/>
      <c r="O1894" s="31"/>
      <c r="P1894" s="83">
        <f t="shared" si="119"/>
        <v>0</v>
      </c>
    </row>
    <row r="1895" spans="1:16" x14ac:dyDescent="0.25">
      <c r="A1895" s="99">
        <v>755</v>
      </c>
      <c r="B1895" s="100" t="s">
        <v>397</v>
      </c>
      <c r="C1895" s="151"/>
      <c r="D1895" s="151"/>
      <c r="E1895" s="151"/>
      <c r="F1895" s="151"/>
      <c r="G1895" s="151"/>
      <c r="H1895" s="151"/>
      <c r="I1895" s="151"/>
      <c r="J1895" s="151"/>
      <c r="K1895" s="151"/>
      <c r="L1895" s="151"/>
      <c r="M1895" s="151"/>
      <c r="N1895" s="151"/>
      <c r="O1895" s="151"/>
      <c r="P1895" s="102">
        <f t="shared" si="119"/>
        <v>0</v>
      </c>
    </row>
    <row r="1896" spans="1:16" x14ac:dyDescent="0.25">
      <c r="A1896" s="99">
        <v>756</v>
      </c>
      <c r="B1896" s="100" t="s">
        <v>398</v>
      </c>
      <c r="C1896" s="151"/>
      <c r="D1896" s="151"/>
      <c r="E1896" s="151"/>
      <c r="F1896" s="151"/>
      <c r="G1896" s="151"/>
      <c r="H1896" s="151"/>
      <c r="I1896" s="151"/>
      <c r="J1896" s="151"/>
      <c r="K1896" s="151"/>
      <c r="L1896" s="151"/>
      <c r="M1896" s="151"/>
      <c r="N1896" s="151"/>
      <c r="O1896" s="151"/>
      <c r="P1896" s="102">
        <f t="shared" si="119"/>
        <v>0</v>
      </c>
    </row>
    <row r="1897" spans="1:16" x14ac:dyDescent="0.25">
      <c r="A1897" s="327">
        <v>757</v>
      </c>
      <c r="B1897" s="329" t="s">
        <v>399</v>
      </c>
      <c r="C1897" s="156">
        <v>11</v>
      </c>
      <c r="D1897" s="101"/>
      <c r="E1897" s="31"/>
      <c r="F1897" s="31"/>
      <c r="G1897" s="31"/>
      <c r="H1897" s="31"/>
      <c r="I1897" s="31"/>
      <c r="J1897" s="31"/>
      <c r="K1897" s="31"/>
      <c r="L1897" s="31"/>
      <c r="M1897" s="31"/>
      <c r="N1897" s="31"/>
      <c r="O1897" s="31"/>
      <c r="P1897" s="83">
        <f t="shared" si="119"/>
        <v>0</v>
      </c>
    </row>
    <row r="1898" spans="1:16" x14ac:dyDescent="0.25">
      <c r="A1898" s="328"/>
      <c r="B1898" s="330"/>
      <c r="C1898" s="156">
        <v>14</v>
      </c>
      <c r="D1898" s="101"/>
      <c r="E1898" s="31"/>
      <c r="F1898" s="31"/>
      <c r="G1898" s="31"/>
      <c r="H1898" s="31"/>
      <c r="I1898" s="31"/>
      <c r="J1898" s="31"/>
      <c r="K1898" s="31"/>
      <c r="L1898" s="31"/>
      <c r="M1898" s="31"/>
      <c r="N1898" s="31"/>
      <c r="O1898" s="31"/>
      <c r="P1898" s="83">
        <f t="shared" si="119"/>
        <v>0</v>
      </c>
    </row>
    <row r="1899" spans="1:16" x14ac:dyDescent="0.25">
      <c r="A1899" s="328"/>
      <c r="B1899" s="330"/>
      <c r="C1899" s="156">
        <v>15</v>
      </c>
      <c r="D1899" s="101"/>
      <c r="E1899" s="31"/>
      <c r="F1899" s="31"/>
      <c r="G1899" s="31"/>
      <c r="H1899" s="31"/>
      <c r="I1899" s="31"/>
      <c r="J1899" s="31"/>
      <c r="K1899" s="31"/>
      <c r="L1899" s="31"/>
      <c r="M1899" s="31"/>
      <c r="N1899" s="31"/>
      <c r="O1899" s="31"/>
      <c r="P1899" s="83">
        <f t="shared" si="119"/>
        <v>0</v>
      </c>
    </row>
    <row r="1900" spans="1:16" x14ac:dyDescent="0.25">
      <c r="A1900" s="328"/>
      <c r="B1900" s="330"/>
      <c r="C1900" s="156">
        <v>16</v>
      </c>
      <c r="D1900" s="101"/>
      <c r="E1900" s="31"/>
      <c r="F1900" s="31"/>
      <c r="G1900" s="31"/>
      <c r="H1900" s="31"/>
      <c r="I1900" s="31"/>
      <c r="J1900" s="31"/>
      <c r="K1900" s="31"/>
      <c r="L1900" s="31"/>
      <c r="M1900" s="31"/>
      <c r="N1900" s="31"/>
      <c r="O1900" s="31"/>
      <c r="P1900" s="83">
        <f t="shared" si="119"/>
        <v>0</v>
      </c>
    </row>
    <row r="1901" spans="1:16" x14ac:dyDescent="0.25">
      <c r="A1901" s="328"/>
      <c r="B1901" s="330"/>
      <c r="C1901" s="156">
        <v>17</v>
      </c>
      <c r="D1901" s="101"/>
      <c r="E1901" s="31"/>
      <c r="F1901" s="31"/>
      <c r="G1901" s="31"/>
      <c r="H1901" s="31"/>
      <c r="I1901" s="31"/>
      <c r="J1901" s="31"/>
      <c r="K1901" s="31"/>
      <c r="L1901" s="31"/>
      <c r="M1901" s="31"/>
      <c r="N1901" s="31"/>
      <c r="O1901" s="31"/>
      <c r="P1901" s="83">
        <f t="shared" si="119"/>
        <v>0</v>
      </c>
    </row>
    <row r="1902" spans="1:16" x14ac:dyDescent="0.25">
      <c r="A1902" s="328"/>
      <c r="B1902" s="330"/>
      <c r="C1902" s="156">
        <v>25</v>
      </c>
      <c r="D1902" s="101"/>
      <c r="E1902" s="31"/>
      <c r="F1902" s="31"/>
      <c r="G1902" s="31"/>
      <c r="H1902" s="31"/>
      <c r="I1902" s="31"/>
      <c r="J1902" s="31"/>
      <c r="K1902" s="31"/>
      <c r="L1902" s="31"/>
      <c r="M1902" s="31"/>
      <c r="N1902" s="31"/>
      <c r="O1902" s="31"/>
      <c r="P1902" s="83">
        <f t="shared" si="119"/>
        <v>0</v>
      </c>
    </row>
    <row r="1903" spans="1:16" x14ac:dyDescent="0.25">
      <c r="A1903" s="328"/>
      <c r="B1903" s="330"/>
      <c r="C1903" s="156">
        <v>26</v>
      </c>
      <c r="D1903" s="101"/>
      <c r="E1903" s="31"/>
      <c r="F1903" s="31"/>
      <c r="G1903" s="31"/>
      <c r="H1903" s="31"/>
      <c r="I1903" s="31"/>
      <c r="J1903" s="31"/>
      <c r="K1903" s="31"/>
      <c r="L1903" s="31"/>
      <c r="M1903" s="31"/>
      <c r="N1903" s="31"/>
      <c r="O1903" s="31"/>
      <c r="P1903" s="83">
        <f t="shared" si="119"/>
        <v>0</v>
      </c>
    </row>
    <row r="1904" spans="1:16" x14ac:dyDescent="0.25">
      <c r="A1904" s="333"/>
      <c r="B1904" s="334"/>
      <c r="C1904" s="156">
        <v>27</v>
      </c>
      <c r="D1904" s="101"/>
      <c r="E1904" s="31"/>
      <c r="F1904" s="31"/>
      <c r="G1904" s="31"/>
      <c r="H1904" s="31"/>
      <c r="I1904" s="31"/>
      <c r="J1904" s="31"/>
      <c r="K1904" s="31"/>
      <c r="L1904" s="31"/>
      <c r="M1904" s="31"/>
      <c r="N1904" s="31"/>
      <c r="O1904" s="31"/>
      <c r="P1904" s="83">
        <f t="shared" si="119"/>
        <v>0</v>
      </c>
    </row>
    <row r="1905" spans="1:16" x14ac:dyDescent="0.25">
      <c r="A1905" s="99">
        <v>758</v>
      </c>
      <c r="B1905" s="100" t="s">
        <v>400</v>
      </c>
      <c r="C1905" s="151"/>
      <c r="D1905" s="151"/>
      <c r="E1905" s="151"/>
      <c r="F1905" s="151"/>
      <c r="G1905" s="151"/>
      <c r="H1905" s="151"/>
      <c r="I1905" s="151"/>
      <c r="J1905" s="151"/>
      <c r="K1905" s="151"/>
      <c r="L1905" s="151"/>
      <c r="M1905" s="151"/>
      <c r="N1905" s="151"/>
      <c r="O1905" s="151"/>
      <c r="P1905" s="102">
        <f>SUM(D1905:O1905)</f>
        <v>0</v>
      </c>
    </row>
    <row r="1906" spans="1:16" x14ac:dyDescent="0.25">
      <c r="A1906" s="327">
        <v>759</v>
      </c>
      <c r="B1906" s="329" t="s">
        <v>723</v>
      </c>
      <c r="C1906" s="156">
        <v>11</v>
      </c>
      <c r="D1906" s="101"/>
      <c r="E1906" s="31"/>
      <c r="F1906" s="31"/>
      <c r="G1906" s="31"/>
      <c r="H1906" s="31"/>
      <c r="I1906" s="31"/>
      <c r="J1906" s="31"/>
      <c r="K1906" s="31"/>
      <c r="L1906" s="31"/>
      <c r="M1906" s="31"/>
      <c r="N1906" s="31"/>
      <c r="O1906" s="31"/>
      <c r="P1906" s="83">
        <f t="shared" si="119"/>
        <v>0</v>
      </c>
    </row>
    <row r="1907" spans="1:16" x14ac:dyDescent="0.25">
      <c r="A1907" s="328"/>
      <c r="B1907" s="330"/>
      <c r="C1907" s="156">
        <v>14</v>
      </c>
      <c r="D1907" s="101"/>
      <c r="E1907" s="31"/>
      <c r="F1907" s="31"/>
      <c r="G1907" s="31"/>
      <c r="H1907" s="31"/>
      <c r="I1907" s="31"/>
      <c r="J1907" s="31"/>
      <c r="K1907" s="31"/>
      <c r="L1907" s="31"/>
      <c r="M1907" s="31"/>
      <c r="N1907" s="31"/>
      <c r="O1907" s="31"/>
      <c r="P1907" s="83">
        <f t="shared" si="119"/>
        <v>0</v>
      </c>
    </row>
    <row r="1908" spans="1:16" x14ac:dyDescent="0.25">
      <c r="A1908" s="328"/>
      <c r="B1908" s="330"/>
      <c r="C1908" s="156">
        <v>15</v>
      </c>
      <c r="D1908" s="101"/>
      <c r="E1908" s="31"/>
      <c r="F1908" s="31"/>
      <c r="G1908" s="31"/>
      <c r="H1908" s="31"/>
      <c r="I1908" s="31"/>
      <c r="J1908" s="31"/>
      <c r="K1908" s="31"/>
      <c r="L1908" s="31"/>
      <c r="M1908" s="31"/>
      <c r="N1908" s="31"/>
      <c r="O1908" s="31"/>
      <c r="P1908" s="83">
        <f t="shared" si="119"/>
        <v>0</v>
      </c>
    </row>
    <row r="1909" spans="1:16" x14ac:dyDescent="0.25">
      <c r="A1909" s="328"/>
      <c r="B1909" s="330"/>
      <c r="C1909" s="156">
        <v>16</v>
      </c>
      <c r="D1909" s="101"/>
      <c r="E1909" s="31"/>
      <c r="F1909" s="31"/>
      <c r="G1909" s="31"/>
      <c r="H1909" s="31"/>
      <c r="I1909" s="31"/>
      <c r="J1909" s="31"/>
      <c r="K1909" s="31"/>
      <c r="L1909" s="31"/>
      <c r="M1909" s="31"/>
      <c r="N1909" s="31"/>
      <c r="O1909" s="31"/>
      <c r="P1909" s="83">
        <f t="shared" si="119"/>
        <v>0</v>
      </c>
    </row>
    <row r="1910" spans="1:16" x14ac:dyDescent="0.25">
      <c r="A1910" s="328"/>
      <c r="B1910" s="330"/>
      <c r="C1910" s="156">
        <v>17</v>
      </c>
      <c r="D1910" s="101"/>
      <c r="E1910" s="31"/>
      <c r="F1910" s="31"/>
      <c r="G1910" s="31"/>
      <c r="H1910" s="31"/>
      <c r="I1910" s="31"/>
      <c r="J1910" s="31"/>
      <c r="K1910" s="31"/>
      <c r="L1910" s="31"/>
      <c r="M1910" s="31"/>
      <c r="N1910" s="31"/>
      <c r="O1910" s="31"/>
      <c r="P1910" s="83">
        <f t="shared" si="119"/>
        <v>0</v>
      </c>
    </row>
    <row r="1911" spans="1:16" x14ac:dyDescent="0.25">
      <c r="A1911" s="328"/>
      <c r="B1911" s="330"/>
      <c r="C1911" s="156">
        <v>25</v>
      </c>
      <c r="D1911" s="101"/>
      <c r="E1911" s="31"/>
      <c r="F1911" s="31"/>
      <c r="G1911" s="31"/>
      <c r="H1911" s="31"/>
      <c r="I1911" s="31"/>
      <c r="J1911" s="31"/>
      <c r="K1911" s="31"/>
      <c r="L1911" s="31"/>
      <c r="M1911" s="31"/>
      <c r="N1911" s="31"/>
      <c r="O1911" s="31"/>
      <c r="P1911" s="83">
        <f t="shared" si="119"/>
        <v>0</v>
      </c>
    </row>
    <row r="1912" spans="1:16" x14ac:dyDescent="0.25">
      <c r="A1912" s="328"/>
      <c r="B1912" s="330"/>
      <c r="C1912" s="156">
        <v>26</v>
      </c>
      <c r="D1912" s="101"/>
      <c r="E1912" s="31"/>
      <c r="F1912" s="31"/>
      <c r="G1912" s="31"/>
      <c r="H1912" s="31"/>
      <c r="I1912" s="31"/>
      <c r="J1912" s="31"/>
      <c r="K1912" s="31"/>
      <c r="L1912" s="31"/>
      <c r="M1912" s="31"/>
      <c r="N1912" s="31"/>
      <c r="O1912" s="31"/>
      <c r="P1912" s="83">
        <f t="shared" si="119"/>
        <v>0</v>
      </c>
    </row>
    <row r="1913" spans="1:16" x14ac:dyDescent="0.25">
      <c r="A1913" s="333"/>
      <c r="B1913" s="334"/>
      <c r="C1913" s="156">
        <v>27</v>
      </c>
      <c r="D1913" s="101"/>
      <c r="E1913" s="31"/>
      <c r="F1913" s="31"/>
      <c r="G1913" s="31"/>
      <c r="H1913" s="31"/>
      <c r="I1913" s="31"/>
      <c r="J1913" s="31"/>
      <c r="K1913" s="31"/>
      <c r="L1913" s="31"/>
      <c r="M1913" s="31"/>
      <c r="N1913" s="31"/>
      <c r="O1913" s="31"/>
      <c r="P1913" s="83">
        <f t="shared" si="119"/>
        <v>0</v>
      </c>
    </row>
    <row r="1914" spans="1:16" x14ac:dyDescent="0.25">
      <c r="A1914" s="112">
        <v>7600</v>
      </c>
      <c r="B1914" s="321" t="s">
        <v>401</v>
      </c>
      <c r="C1914" s="322"/>
      <c r="D1914" s="110">
        <f>SUM(D1915:D1930)</f>
        <v>0</v>
      </c>
      <c r="E1914" s="110">
        <f t="shared" ref="E1914:P1914" si="120">SUM(E1915:E1930)</f>
        <v>0</v>
      </c>
      <c r="F1914" s="110">
        <f t="shared" si="120"/>
        <v>0</v>
      </c>
      <c r="G1914" s="110">
        <f t="shared" si="120"/>
        <v>0</v>
      </c>
      <c r="H1914" s="110">
        <f t="shared" si="120"/>
        <v>0</v>
      </c>
      <c r="I1914" s="110">
        <f t="shared" si="120"/>
        <v>0</v>
      </c>
      <c r="J1914" s="110">
        <f t="shared" si="120"/>
        <v>0</v>
      </c>
      <c r="K1914" s="110">
        <f t="shared" si="120"/>
        <v>0</v>
      </c>
      <c r="L1914" s="110">
        <f t="shared" si="120"/>
        <v>0</v>
      </c>
      <c r="M1914" s="110">
        <f t="shared" si="120"/>
        <v>0</v>
      </c>
      <c r="N1914" s="110">
        <f t="shared" si="120"/>
        <v>0</v>
      </c>
      <c r="O1914" s="110">
        <f t="shared" si="120"/>
        <v>0</v>
      </c>
      <c r="P1914" s="110">
        <f t="shared" si="120"/>
        <v>0</v>
      </c>
    </row>
    <row r="1915" spans="1:16" x14ac:dyDescent="0.25">
      <c r="A1915" s="327">
        <v>761</v>
      </c>
      <c r="B1915" s="329" t="s">
        <v>402</v>
      </c>
      <c r="C1915" s="156">
        <v>11</v>
      </c>
      <c r="D1915" s="101"/>
      <c r="E1915" s="31"/>
      <c r="F1915" s="31"/>
      <c r="G1915" s="31"/>
      <c r="H1915" s="31"/>
      <c r="I1915" s="31"/>
      <c r="J1915" s="31"/>
      <c r="K1915" s="31"/>
      <c r="L1915" s="31"/>
      <c r="M1915" s="31"/>
      <c r="N1915" s="31"/>
      <c r="O1915" s="31"/>
      <c r="P1915" s="83">
        <f>SUM(D1915:O1915)</f>
        <v>0</v>
      </c>
    </row>
    <row r="1916" spans="1:16" x14ac:dyDescent="0.25">
      <c r="A1916" s="328"/>
      <c r="B1916" s="330"/>
      <c r="C1916" s="156">
        <v>14</v>
      </c>
      <c r="D1916" s="101"/>
      <c r="E1916" s="31"/>
      <c r="F1916" s="31"/>
      <c r="G1916" s="31"/>
      <c r="H1916" s="31"/>
      <c r="I1916" s="31"/>
      <c r="J1916" s="31"/>
      <c r="K1916" s="31"/>
      <c r="L1916" s="31"/>
      <c r="M1916" s="31"/>
      <c r="N1916" s="31"/>
      <c r="O1916" s="31"/>
      <c r="P1916" s="83">
        <f t="shared" ref="P1916:P1930" si="121">SUM(D1916:O1916)</f>
        <v>0</v>
      </c>
    </row>
    <row r="1917" spans="1:16" x14ac:dyDescent="0.25">
      <c r="A1917" s="328"/>
      <c r="B1917" s="330"/>
      <c r="C1917" s="156">
        <v>15</v>
      </c>
      <c r="D1917" s="101"/>
      <c r="E1917" s="31"/>
      <c r="F1917" s="31"/>
      <c r="G1917" s="31"/>
      <c r="H1917" s="31"/>
      <c r="I1917" s="31"/>
      <c r="J1917" s="31"/>
      <c r="K1917" s="31"/>
      <c r="L1917" s="31"/>
      <c r="M1917" s="31"/>
      <c r="N1917" s="31"/>
      <c r="O1917" s="31"/>
      <c r="P1917" s="83">
        <f t="shared" si="121"/>
        <v>0</v>
      </c>
    </row>
    <row r="1918" spans="1:16" x14ac:dyDescent="0.25">
      <c r="A1918" s="328"/>
      <c r="B1918" s="330"/>
      <c r="C1918" s="156">
        <v>16</v>
      </c>
      <c r="D1918" s="101"/>
      <c r="E1918" s="31"/>
      <c r="F1918" s="31"/>
      <c r="G1918" s="31"/>
      <c r="H1918" s="31"/>
      <c r="I1918" s="31"/>
      <c r="J1918" s="31"/>
      <c r="K1918" s="31"/>
      <c r="L1918" s="31"/>
      <c r="M1918" s="31"/>
      <c r="N1918" s="31"/>
      <c r="O1918" s="31"/>
      <c r="P1918" s="83">
        <f t="shared" si="121"/>
        <v>0</v>
      </c>
    </row>
    <row r="1919" spans="1:16" x14ac:dyDescent="0.25">
      <c r="A1919" s="328"/>
      <c r="B1919" s="330"/>
      <c r="C1919" s="156">
        <v>17</v>
      </c>
      <c r="D1919" s="101"/>
      <c r="E1919" s="31"/>
      <c r="F1919" s="31"/>
      <c r="G1919" s="31"/>
      <c r="H1919" s="31"/>
      <c r="I1919" s="31"/>
      <c r="J1919" s="31"/>
      <c r="K1919" s="31"/>
      <c r="L1919" s="31"/>
      <c r="M1919" s="31"/>
      <c r="N1919" s="31"/>
      <c r="O1919" s="31"/>
      <c r="P1919" s="83">
        <f t="shared" si="121"/>
        <v>0</v>
      </c>
    </row>
    <row r="1920" spans="1:16" x14ac:dyDescent="0.25">
      <c r="A1920" s="328"/>
      <c r="B1920" s="330"/>
      <c r="C1920" s="156">
        <v>25</v>
      </c>
      <c r="D1920" s="101"/>
      <c r="E1920" s="31"/>
      <c r="F1920" s="31"/>
      <c r="G1920" s="31"/>
      <c r="H1920" s="31"/>
      <c r="I1920" s="31"/>
      <c r="J1920" s="31"/>
      <c r="K1920" s="31"/>
      <c r="L1920" s="31"/>
      <c r="M1920" s="31"/>
      <c r="N1920" s="31"/>
      <c r="O1920" s="31"/>
      <c r="P1920" s="83">
        <f t="shared" si="121"/>
        <v>0</v>
      </c>
    </row>
    <row r="1921" spans="1:16" x14ac:dyDescent="0.25">
      <c r="A1921" s="328"/>
      <c r="B1921" s="330"/>
      <c r="C1921" s="156">
        <v>26</v>
      </c>
      <c r="D1921" s="101"/>
      <c r="E1921" s="31"/>
      <c r="F1921" s="31"/>
      <c r="G1921" s="31"/>
      <c r="H1921" s="31"/>
      <c r="I1921" s="31"/>
      <c r="J1921" s="31"/>
      <c r="K1921" s="31"/>
      <c r="L1921" s="31"/>
      <c r="M1921" s="31"/>
      <c r="N1921" s="31"/>
      <c r="O1921" s="31"/>
      <c r="P1921" s="83">
        <f t="shared" si="121"/>
        <v>0</v>
      </c>
    </row>
    <row r="1922" spans="1:16" x14ac:dyDescent="0.25">
      <c r="A1922" s="333"/>
      <c r="B1922" s="334"/>
      <c r="C1922" s="156">
        <v>27</v>
      </c>
      <c r="D1922" s="101"/>
      <c r="E1922" s="31"/>
      <c r="F1922" s="31"/>
      <c r="G1922" s="31"/>
      <c r="H1922" s="31"/>
      <c r="I1922" s="31"/>
      <c r="J1922" s="31"/>
      <c r="K1922" s="31"/>
      <c r="L1922" s="31"/>
      <c r="M1922" s="31"/>
      <c r="N1922" s="31"/>
      <c r="O1922" s="31"/>
      <c r="P1922" s="83">
        <f t="shared" si="121"/>
        <v>0</v>
      </c>
    </row>
    <row r="1923" spans="1:16" x14ac:dyDescent="0.25">
      <c r="A1923" s="327">
        <v>762</v>
      </c>
      <c r="B1923" s="329" t="s">
        <v>403</v>
      </c>
      <c r="C1923" s="156">
        <v>11</v>
      </c>
      <c r="D1923" s="101"/>
      <c r="E1923" s="31"/>
      <c r="F1923" s="31"/>
      <c r="G1923" s="31"/>
      <c r="H1923" s="31"/>
      <c r="I1923" s="31"/>
      <c r="J1923" s="31"/>
      <c r="K1923" s="31"/>
      <c r="L1923" s="31"/>
      <c r="M1923" s="31"/>
      <c r="N1923" s="31"/>
      <c r="O1923" s="31"/>
      <c r="P1923" s="83">
        <f t="shared" si="121"/>
        <v>0</v>
      </c>
    </row>
    <row r="1924" spans="1:16" x14ac:dyDescent="0.25">
      <c r="A1924" s="328"/>
      <c r="B1924" s="330"/>
      <c r="C1924" s="156">
        <v>14</v>
      </c>
      <c r="D1924" s="101"/>
      <c r="E1924" s="31"/>
      <c r="F1924" s="31"/>
      <c r="G1924" s="31"/>
      <c r="H1924" s="31"/>
      <c r="I1924" s="31"/>
      <c r="J1924" s="31"/>
      <c r="K1924" s="31"/>
      <c r="L1924" s="31"/>
      <c r="M1924" s="31"/>
      <c r="N1924" s="31"/>
      <c r="O1924" s="31"/>
      <c r="P1924" s="83">
        <f t="shared" si="121"/>
        <v>0</v>
      </c>
    </row>
    <row r="1925" spans="1:16" x14ac:dyDescent="0.25">
      <c r="A1925" s="328"/>
      <c r="B1925" s="330"/>
      <c r="C1925" s="156">
        <v>15</v>
      </c>
      <c r="D1925" s="101"/>
      <c r="E1925" s="31"/>
      <c r="F1925" s="31"/>
      <c r="G1925" s="31"/>
      <c r="H1925" s="31"/>
      <c r="I1925" s="31"/>
      <c r="J1925" s="31"/>
      <c r="K1925" s="31"/>
      <c r="L1925" s="31"/>
      <c r="M1925" s="31"/>
      <c r="N1925" s="31"/>
      <c r="O1925" s="31"/>
      <c r="P1925" s="83">
        <f t="shared" si="121"/>
        <v>0</v>
      </c>
    </row>
    <row r="1926" spans="1:16" x14ac:dyDescent="0.25">
      <c r="A1926" s="328"/>
      <c r="B1926" s="330"/>
      <c r="C1926" s="156">
        <v>16</v>
      </c>
      <c r="D1926" s="101"/>
      <c r="E1926" s="31"/>
      <c r="F1926" s="31"/>
      <c r="G1926" s="31"/>
      <c r="H1926" s="31"/>
      <c r="I1926" s="31"/>
      <c r="J1926" s="31"/>
      <c r="K1926" s="31"/>
      <c r="L1926" s="31"/>
      <c r="M1926" s="31"/>
      <c r="N1926" s="31"/>
      <c r="O1926" s="31"/>
      <c r="P1926" s="83">
        <f t="shared" si="121"/>
        <v>0</v>
      </c>
    </row>
    <row r="1927" spans="1:16" x14ac:dyDescent="0.25">
      <c r="A1927" s="328"/>
      <c r="B1927" s="330"/>
      <c r="C1927" s="156">
        <v>17</v>
      </c>
      <c r="D1927" s="101"/>
      <c r="E1927" s="31"/>
      <c r="F1927" s="31"/>
      <c r="G1927" s="31"/>
      <c r="H1927" s="31"/>
      <c r="I1927" s="31"/>
      <c r="J1927" s="31"/>
      <c r="K1927" s="31"/>
      <c r="L1927" s="31"/>
      <c r="M1927" s="31"/>
      <c r="N1927" s="31"/>
      <c r="O1927" s="31"/>
      <c r="P1927" s="83">
        <f t="shared" si="121"/>
        <v>0</v>
      </c>
    </row>
    <row r="1928" spans="1:16" x14ac:dyDescent="0.25">
      <c r="A1928" s="328"/>
      <c r="B1928" s="330"/>
      <c r="C1928" s="156">
        <v>25</v>
      </c>
      <c r="D1928" s="101"/>
      <c r="E1928" s="31"/>
      <c r="F1928" s="31"/>
      <c r="G1928" s="31"/>
      <c r="H1928" s="31"/>
      <c r="I1928" s="31"/>
      <c r="J1928" s="31"/>
      <c r="K1928" s="31"/>
      <c r="L1928" s="31"/>
      <c r="M1928" s="31"/>
      <c r="N1928" s="31"/>
      <c r="O1928" s="31"/>
      <c r="P1928" s="83">
        <f t="shared" si="121"/>
        <v>0</v>
      </c>
    </row>
    <row r="1929" spans="1:16" x14ac:dyDescent="0.25">
      <c r="A1929" s="328"/>
      <c r="B1929" s="330"/>
      <c r="C1929" s="156">
        <v>26</v>
      </c>
      <c r="D1929" s="101"/>
      <c r="E1929" s="31"/>
      <c r="F1929" s="31"/>
      <c r="G1929" s="31"/>
      <c r="H1929" s="31"/>
      <c r="I1929" s="31"/>
      <c r="J1929" s="31"/>
      <c r="K1929" s="31"/>
      <c r="L1929" s="31"/>
      <c r="M1929" s="31"/>
      <c r="N1929" s="31"/>
      <c r="O1929" s="31"/>
      <c r="P1929" s="83">
        <f t="shared" si="121"/>
        <v>0</v>
      </c>
    </row>
    <row r="1930" spans="1:16" x14ac:dyDescent="0.25">
      <c r="A1930" s="333"/>
      <c r="B1930" s="334"/>
      <c r="C1930" s="156">
        <v>27</v>
      </c>
      <c r="D1930" s="101"/>
      <c r="E1930" s="31"/>
      <c r="F1930" s="31"/>
      <c r="G1930" s="31"/>
      <c r="H1930" s="31"/>
      <c r="I1930" s="31"/>
      <c r="J1930" s="31"/>
      <c r="K1930" s="31"/>
      <c r="L1930" s="31"/>
      <c r="M1930" s="31"/>
      <c r="N1930" s="31"/>
      <c r="O1930" s="31"/>
      <c r="P1930" s="83">
        <f t="shared" si="121"/>
        <v>0</v>
      </c>
    </row>
    <row r="1931" spans="1:16" x14ac:dyDescent="0.25">
      <c r="A1931" s="112">
        <v>7900</v>
      </c>
      <c r="B1931" s="321" t="s">
        <v>404</v>
      </c>
      <c r="C1931" s="322"/>
      <c r="D1931" s="110">
        <f>SUM(D1932:D1955)</f>
        <v>0</v>
      </c>
      <c r="E1931" s="110">
        <f t="shared" ref="E1931:P1931" si="122">SUM(E1932:E1955)</f>
        <v>0</v>
      </c>
      <c r="F1931" s="110">
        <f t="shared" si="122"/>
        <v>0</v>
      </c>
      <c r="G1931" s="110">
        <f t="shared" si="122"/>
        <v>0</v>
      </c>
      <c r="H1931" s="110">
        <f t="shared" si="122"/>
        <v>0</v>
      </c>
      <c r="I1931" s="110">
        <f t="shared" si="122"/>
        <v>0</v>
      </c>
      <c r="J1931" s="110">
        <f t="shared" si="122"/>
        <v>0</v>
      </c>
      <c r="K1931" s="110">
        <f t="shared" si="122"/>
        <v>0</v>
      </c>
      <c r="L1931" s="110">
        <f t="shared" si="122"/>
        <v>0</v>
      </c>
      <c r="M1931" s="110">
        <f t="shared" si="122"/>
        <v>0</v>
      </c>
      <c r="N1931" s="110">
        <f t="shared" si="122"/>
        <v>0</v>
      </c>
      <c r="O1931" s="110">
        <f t="shared" si="122"/>
        <v>0</v>
      </c>
      <c r="P1931" s="110">
        <f t="shared" si="122"/>
        <v>0</v>
      </c>
    </row>
    <row r="1932" spans="1:16" x14ac:dyDescent="0.25">
      <c r="A1932" s="327">
        <v>791</v>
      </c>
      <c r="B1932" s="329" t="s">
        <v>724</v>
      </c>
      <c r="C1932" s="156">
        <v>11</v>
      </c>
      <c r="D1932" s="101"/>
      <c r="E1932" s="31"/>
      <c r="F1932" s="31"/>
      <c r="G1932" s="31"/>
      <c r="H1932" s="31"/>
      <c r="I1932" s="31"/>
      <c r="J1932" s="31"/>
      <c r="K1932" s="31"/>
      <c r="L1932" s="31"/>
      <c r="M1932" s="31"/>
      <c r="N1932" s="31"/>
      <c r="O1932" s="31"/>
      <c r="P1932" s="83">
        <f>SUM(D1932:O1932)</f>
        <v>0</v>
      </c>
    </row>
    <row r="1933" spans="1:16" x14ac:dyDescent="0.25">
      <c r="A1933" s="328"/>
      <c r="B1933" s="330"/>
      <c r="C1933" s="156">
        <v>14</v>
      </c>
      <c r="D1933" s="101"/>
      <c r="E1933" s="31"/>
      <c r="F1933" s="31"/>
      <c r="G1933" s="31"/>
      <c r="H1933" s="31"/>
      <c r="I1933" s="31"/>
      <c r="J1933" s="31"/>
      <c r="K1933" s="31"/>
      <c r="L1933" s="31"/>
      <c r="M1933" s="31"/>
      <c r="N1933" s="31"/>
      <c r="O1933" s="31"/>
      <c r="P1933" s="83">
        <f t="shared" ref="P1933:P1955" si="123">SUM(D1933:O1933)</f>
        <v>0</v>
      </c>
    </row>
    <row r="1934" spans="1:16" x14ac:dyDescent="0.25">
      <c r="A1934" s="328"/>
      <c r="B1934" s="330"/>
      <c r="C1934" s="156">
        <v>15</v>
      </c>
      <c r="D1934" s="101"/>
      <c r="E1934" s="31"/>
      <c r="F1934" s="31"/>
      <c r="G1934" s="31"/>
      <c r="H1934" s="31"/>
      <c r="I1934" s="31"/>
      <c r="J1934" s="31"/>
      <c r="K1934" s="31"/>
      <c r="L1934" s="31"/>
      <c r="M1934" s="31"/>
      <c r="N1934" s="31"/>
      <c r="O1934" s="31"/>
      <c r="P1934" s="83">
        <f t="shared" si="123"/>
        <v>0</v>
      </c>
    </row>
    <row r="1935" spans="1:16" x14ac:dyDescent="0.25">
      <c r="A1935" s="328"/>
      <c r="B1935" s="330"/>
      <c r="C1935" s="156">
        <v>16</v>
      </c>
      <c r="D1935" s="101"/>
      <c r="E1935" s="31"/>
      <c r="F1935" s="31"/>
      <c r="G1935" s="31"/>
      <c r="H1935" s="31"/>
      <c r="I1935" s="31"/>
      <c r="J1935" s="31"/>
      <c r="K1935" s="31"/>
      <c r="L1935" s="31"/>
      <c r="M1935" s="31"/>
      <c r="N1935" s="31"/>
      <c r="O1935" s="31"/>
      <c r="P1935" s="83">
        <f t="shared" si="123"/>
        <v>0</v>
      </c>
    </row>
    <row r="1936" spans="1:16" x14ac:dyDescent="0.25">
      <c r="A1936" s="328"/>
      <c r="B1936" s="330"/>
      <c r="C1936" s="156">
        <v>17</v>
      </c>
      <c r="D1936" s="101"/>
      <c r="E1936" s="31"/>
      <c r="F1936" s="31"/>
      <c r="G1936" s="31"/>
      <c r="H1936" s="31"/>
      <c r="I1936" s="31"/>
      <c r="J1936" s="31"/>
      <c r="K1936" s="31"/>
      <c r="L1936" s="31"/>
      <c r="M1936" s="31"/>
      <c r="N1936" s="31"/>
      <c r="O1936" s="31"/>
      <c r="P1936" s="83">
        <f t="shared" si="123"/>
        <v>0</v>
      </c>
    </row>
    <row r="1937" spans="1:16" x14ac:dyDescent="0.25">
      <c r="A1937" s="328"/>
      <c r="B1937" s="330"/>
      <c r="C1937" s="156">
        <v>25</v>
      </c>
      <c r="D1937" s="101"/>
      <c r="E1937" s="31"/>
      <c r="F1937" s="31"/>
      <c r="G1937" s="31"/>
      <c r="H1937" s="31"/>
      <c r="I1937" s="31"/>
      <c r="J1937" s="31"/>
      <c r="K1937" s="31"/>
      <c r="L1937" s="31"/>
      <c r="M1937" s="31"/>
      <c r="N1937" s="31"/>
      <c r="O1937" s="31"/>
      <c r="P1937" s="83">
        <f t="shared" si="123"/>
        <v>0</v>
      </c>
    </row>
    <row r="1938" spans="1:16" x14ac:dyDescent="0.25">
      <c r="A1938" s="328"/>
      <c r="B1938" s="330"/>
      <c r="C1938" s="156">
        <v>26</v>
      </c>
      <c r="D1938" s="101"/>
      <c r="E1938" s="31"/>
      <c r="F1938" s="31"/>
      <c r="G1938" s="31"/>
      <c r="H1938" s="31"/>
      <c r="I1938" s="31"/>
      <c r="J1938" s="31"/>
      <c r="K1938" s="31"/>
      <c r="L1938" s="31"/>
      <c r="M1938" s="31"/>
      <c r="N1938" s="31"/>
      <c r="O1938" s="31"/>
      <c r="P1938" s="83">
        <f t="shared" si="123"/>
        <v>0</v>
      </c>
    </row>
    <row r="1939" spans="1:16" x14ac:dyDescent="0.25">
      <c r="A1939" s="333"/>
      <c r="B1939" s="334"/>
      <c r="C1939" s="156">
        <v>27</v>
      </c>
      <c r="D1939" s="101"/>
      <c r="E1939" s="31"/>
      <c r="F1939" s="31"/>
      <c r="G1939" s="31"/>
      <c r="H1939" s="31"/>
      <c r="I1939" s="31"/>
      <c r="J1939" s="31"/>
      <c r="K1939" s="31"/>
      <c r="L1939" s="31"/>
      <c r="M1939" s="31"/>
      <c r="N1939" s="31"/>
      <c r="O1939" s="31"/>
      <c r="P1939" s="83">
        <f t="shared" si="123"/>
        <v>0</v>
      </c>
    </row>
    <row r="1940" spans="1:16" x14ac:dyDescent="0.25">
      <c r="A1940" s="327">
        <v>792</v>
      </c>
      <c r="B1940" s="329" t="s">
        <v>405</v>
      </c>
      <c r="C1940" s="156">
        <v>11</v>
      </c>
      <c r="D1940" s="101"/>
      <c r="E1940" s="31"/>
      <c r="F1940" s="31"/>
      <c r="G1940" s="31"/>
      <c r="H1940" s="31"/>
      <c r="I1940" s="31"/>
      <c r="J1940" s="31"/>
      <c r="K1940" s="31"/>
      <c r="L1940" s="31"/>
      <c r="M1940" s="31"/>
      <c r="N1940" s="31"/>
      <c r="O1940" s="31"/>
      <c r="P1940" s="83">
        <f t="shared" si="123"/>
        <v>0</v>
      </c>
    </row>
    <row r="1941" spans="1:16" x14ac:dyDescent="0.25">
      <c r="A1941" s="328"/>
      <c r="B1941" s="330"/>
      <c r="C1941" s="156">
        <v>14</v>
      </c>
      <c r="D1941" s="101"/>
      <c r="E1941" s="31"/>
      <c r="F1941" s="31"/>
      <c r="G1941" s="31"/>
      <c r="H1941" s="31"/>
      <c r="I1941" s="31"/>
      <c r="J1941" s="31"/>
      <c r="K1941" s="31"/>
      <c r="L1941" s="31"/>
      <c r="M1941" s="31"/>
      <c r="N1941" s="31"/>
      <c r="O1941" s="31"/>
      <c r="P1941" s="83">
        <f t="shared" si="123"/>
        <v>0</v>
      </c>
    </row>
    <row r="1942" spans="1:16" x14ac:dyDescent="0.25">
      <c r="A1942" s="328"/>
      <c r="B1942" s="330"/>
      <c r="C1942" s="156">
        <v>15</v>
      </c>
      <c r="D1942" s="101"/>
      <c r="E1942" s="31"/>
      <c r="F1942" s="31"/>
      <c r="G1942" s="31"/>
      <c r="H1942" s="31"/>
      <c r="I1942" s="31"/>
      <c r="J1942" s="31"/>
      <c r="K1942" s="31"/>
      <c r="L1942" s="31"/>
      <c r="M1942" s="31"/>
      <c r="N1942" s="31"/>
      <c r="O1942" s="31"/>
      <c r="P1942" s="83">
        <f t="shared" si="123"/>
        <v>0</v>
      </c>
    </row>
    <row r="1943" spans="1:16" x14ac:dyDescent="0.25">
      <c r="A1943" s="328"/>
      <c r="B1943" s="330"/>
      <c r="C1943" s="156">
        <v>16</v>
      </c>
      <c r="D1943" s="101"/>
      <c r="E1943" s="31"/>
      <c r="F1943" s="31"/>
      <c r="G1943" s="31"/>
      <c r="H1943" s="31"/>
      <c r="I1943" s="31"/>
      <c r="J1943" s="31"/>
      <c r="K1943" s="31"/>
      <c r="L1943" s="31"/>
      <c r="M1943" s="31"/>
      <c r="N1943" s="31"/>
      <c r="O1943" s="31"/>
      <c r="P1943" s="83">
        <f t="shared" si="123"/>
        <v>0</v>
      </c>
    </row>
    <row r="1944" spans="1:16" x14ac:dyDescent="0.25">
      <c r="A1944" s="328"/>
      <c r="B1944" s="330"/>
      <c r="C1944" s="156">
        <v>17</v>
      </c>
      <c r="D1944" s="101"/>
      <c r="E1944" s="31"/>
      <c r="F1944" s="31"/>
      <c r="G1944" s="31"/>
      <c r="H1944" s="31"/>
      <c r="I1944" s="31"/>
      <c r="J1944" s="31"/>
      <c r="K1944" s="31"/>
      <c r="L1944" s="31"/>
      <c r="M1944" s="31"/>
      <c r="N1944" s="31"/>
      <c r="O1944" s="31"/>
      <c r="P1944" s="83">
        <f t="shared" si="123"/>
        <v>0</v>
      </c>
    </row>
    <row r="1945" spans="1:16" x14ac:dyDescent="0.25">
      <c r="A1945" s="328"/>
      <c r="B1945" s="330"/>
      <c r="C1945" s="156">
        <v>25</v>
      </c>
      <c r="D1945" s="101"/>
      <c r="E1945" s="31"/>
      <c r="F1945" s="31"/>
      <c r="G1945" s="31"/>
      <c r="H1945" s="31"/>
      <c r="I1945" s="31"/>
      <c r="J1945" s="31"/>
      <c r="K1945" s="31"/>
      <c r="L1945" s="31"/>
      <c r="M1945" s="31"/>
      <c r="N1945" s="31"/>
      <c r="O1945" s="31"/>
      <c r="P1945" s="83">
        <f t="shared" si="123"/>
        <v>0</v>
      </c>
    </row>
    <row r="1946" spans="1:16" x14ac:dyDescent="0.25">
      <c r="A1946" s="328"/>
      <c r="B1946" s="330"/>
      <c r="C1946" s="156">
        <v>26</v>
      </c>
      <c r="D1946" s="101"/>
      <c r="E1946" s="31"/>
      <c r="F1946" s="31"/>
      <c r="G1946" s="31"/>
      <c r="H1946" s="31"/>
      <c r="I1946" s="31"/>
      <c r="J1946" s="31"/>
      <c r="K1946" s="31"/>
      <c r="L1946" s="31"/>
      <c r="M1946" s="31"/>
      <c r="N1946" s="31"/>
      <c r="O1946" s="31"/>
      <c r="P1946" s="83">
        <f t="shared" si="123"/>
        <v>0</v>
      </c>
    </row>
    <row r="1947" spans="1:16" x14ac:dyDescent="0.25">
      <c r="A1947" s="333"/>
      <c r="B1947" s="334"/>
      <c r="C1947" s="156">
        <v>27</v>
      </c>
      <c r="D1947" s="101"/>
      <c r="E1947" s="31"/>
      <c r="F1947" s="31"/>
      <c r="G1947" s="31"/>
      <c r="H1947" s="31"/>
      <c r="I1947" s="31"/>
      <c r="J1947" s="31"/>
      <c r="K1947" s="31"/>
      <c r="L1947" s="31"/>
      <c r="M1947" s="31"/>
      <c r="N1947" s="31"/>
      <c r="O1947" s="31"/>
      <c r="P1947" s="83">
        <f t="shared" si="123"/>
        <v>0</v>
      </c>
    </row>
    <row r="1948" spans="1:16" x14ac:dyDescent="0.25">
      <c r="A1948" s="327">
        <v>799</v>
      </c>
      <c r="B1948" s="329" t="s">
        <v>406</v>
      </c>
      <c r="C1948" s="156">
        <v>11</v>
      </c>
      <c r="D1948" s="101"/>
      <c r="E1948" s="31"/>
      <c r="F1948" s="31"/>
      <c r="G1948" s="31"/>
      <c r="H1948" s="31"/>
      <c r="I1948" s="31"/>
      <c r="J1948" s="31"/>
      <c r="K1948" s="31"/>
      <c r="L1948" s="31"/>
      <c r="M1948" s="31"/>
      <c r="N1948" s="31"/>
      <c r="O1948" s="31"/>
      <c r="P1948" s="83">
        <f t="shared" si="123"/>
        <v>0</v>
      </c>
    </row>
    <row r="1949" spans="1:16" x14ac:dyDescent="0.25">
      <c r="A1949" s="328"/>
      <c r="B1949" s="330"/>
      <c r="C1949" s="156">
        <v>14</v>
      </c>
      <c r="D1949" s="101"/>
      <c r="E1949" s="31"/>
      <c r="F1949" s="31"/>
      <c r="G1949" s="31"/>
      <c r="H1949" s="31"/>
      <c r="I1949" s="31"/>
      <c r="J1949" s="31"/>
      <c r="K1949" s="31"/>
      <c r="L1949" s="31"/>
      <c r="M1949" s="31"/>
      <c r="N1949" s="31"/>
      <c r="O1949" s="31"/>
      <c r="P1949" s="83">
        <f t="shared" si="123"/>
        <v>0</v>
      </c>
    </row>
    <row r="1950" spans="1:16" x14ac:dyDescent="0.25">
      <c r="A1950" s="328"/>
      <c r="B1950" s="330"/>
      <c r="C1950" s="156">
        <v>15</v>
      </c>
      <c r="D1950" s="101"/>
      <c r="E1950" s="31"/>
      <c r="F1950" s="31"/>
      <c r="G1950" s="31"/>
      <c r="H1950" s="31"/>
      <c r="I1950" s="31"/>
      <c r="J1950" s="31"/>
      <c r="K1950" s="31"/>
      <c r="L1950" s="31"/>
      <c r="M1950" s="31"/>
      <c r="N1950" s="31"/>
      <c r="O1950" s="31"/>
      <c r="P1950" s="83">
        <f t="shared" si="123"/>
        <v>0</v>
      </c>
    </row>
    <row r="1951" spans="1:16" x14ac:dyDescent="0.25">
      <c r="A1951" s="328"/>
      <c r="B1951" s="330"/>
      <c r="C1951" s="156">
        <v>16</v>
      </c>
      <c r="D1951" s="101"/>
      <c r="E1951" s="31"/>
      <c r="F1951" s="31"/>
      <c r="G1951" s="31"/>
      <c r="H1951" s="31"/>
      <c r="I1951" s="31"/>
      <c r="J1951" s="31"/>
      <c r="K1951" s="31"/>
      <c r="L1951" s="31"/>
      <c r="M1951" s="31"/>
      <c r="N1951" s="31"/>
      <c r="O1951" s="31"/>
      <c r="P1951" s="83">
        <f t="shared" si="123"/>
        <v>0</v>
      </c>
    </row>
    <row r="1952" spans="1:16" x14ac:dyDescent="0.25">
      <c r="A1952" s="328"/>
      <c r="B1952" s="330"/>
      <c r="C1952" s="156">
        <v>17</v>
      </c>
      <c r="D1952" s="101"/>
      <c r="E1952" s="31"/>
      <c r="F1952" s="31"/>
      <c r="G1952" s="31"/>
      <c r="H1952" s="31"/>
      <c r="I1952" s="31"/>
      <c r="J1952" s="31"/>
      <c r="K1952" s="31"/>
      <c r="L1952" s="31"/>
      <c r="M1952" s="31"/>
      <c r="N1952" s="31"/>
      <c r="O1952" s="31"/>
      <c r="P1952" s="83">
        <f t="shared" si="123"/>
        <v>0</v>
      </c>
    </row>
    <row r="1953" spans="1:16" x14ac:dyDescent="0.25">
      <c r="A1953" s="328"/>
      <c r="B1953" s="330"/>
      <c r="C1953" s="156">
        <v>25</v>
      </c>
      <c r="D1953" s="101"/>
      <c r="E1953" s="31"/>
      <c r="F1953" s="31"/>
      <c r="G1953" s="31"/>
      <c r="H1953" s="31"/>
      <c r="I1953" s="31"/>
      <c r="J1953" s="31"/>
      <c r="K1953" s="31"/>
      <c r="L1953" s="31"/>
      <c r="M1953" s="31"/>
      <c r="N1953" s="31"/>
      <c r="O1953" s="31"/>
      <c r="P1953" s="83">
        <f t="shared" si="123"/>
        <v>0</v>
      </c>
    </row>
    <row r="1954" spans="1:16" x14ac:dyDescent="0.25">
      <c r="A1954" s="328"/>
      <c r="B1954" s="330"/>
      <c r="C1954" s="156">
        <v>26</v>
      </c>
      <c r="D1954" s="101"/>
      <c r="E1954" s="31"/>
      <c r="F1954" s="31"/>
      <c r="G1954" s="31"/>
      <c r="H1954" s="31"/>
      <c r="I1954" s="31"/>
      <c r="J1954" s="31"/>
      <c r="K1954" s="31"/>
      <c r="L1954" s="31"/>
      <c r="M1954" s="31"/>
      <c r="N1954" s="31"/>
      <c r="O1954" s="31"/>
      <c r="P1954" s="83">
        <f t="shared" si="123"/>
        <v>0</v>
      </c>
    </row>
    <row r="1955" spans="1:16" x14ac:dyDescent="0.25">
      <c r="A1955" s="333"/>
      <c r="B1955" s="334"/>
      <c r="C1955" s="156">
        <v>27</v>
      </c>
      <c r="D1955" s="101"/>
      <c r="E1955" s="31"/>
      <c r="F1955" s="31"/>
      <c r="G1955" s="31"/>
      <c r="H1955" s="31"/>
      <c r="I1955" s="31"/>
      <c r="J1955" s="31"/>
      <c r="K1955" s="31"/>
      <c r="L1955" s="31"/>
      <c r="M1955" s="31"/>
      <c r="N1955" s="31"/>
      <c r="O1955" s="31"/>
      <c r="P1955" s="83">
        <f t="shared" si="123"/>
        <v>0</v>
      </c>
    </row>
    <row r="1956" spans="1:16" x14ac:dyDescent="0.25">
      <c r="A1956" s="114">
        <v>8000</v>
      </c>
      <c r="B1956" s="331" t="s">
        <v>407</v>
      </c>
      <c r="C1956" s="332"/>
      <c r="D1956" s="115">
        <f>D1957+D1972+D1978</f>
        <v>0</v>
      </c>
      <c r="E1956" s="116">
        <f t="shared" ref="E1956:P1956" si="124">E1957+E1972+E1978</f>
        <v>0</v>
      </c>
      <c r="F1956" s="116">
        <f t="shared" si="124"/>
        <v>0</v>
      </c>
      <c r="G1956" s="116">
        <f t="shared" si="124"/>
        <v>0</v>
      </c>
      <c r="H1956" s="116">
        <f t="shared" si="124"/>
        <v>0</v>
      </c>
      <c r="I1956" s="116">
        <f t="shared" si="124"/>
        <v>0</v>
      </c>
      <c r="J1956" s="116">
        <f t="shared" si="124"/>
        <v>0</v>
      </c>
      <c r="K1956" s="116">
        <f t="shared" si="124"/>
        <v>0</v>
      </c>
      <c r="L1956" s="116">
        <f t="shared" si="124"/>
        <v>0</v>
      </c>
      <c r="M1956" s="116">
        <f t="shared" si="124"/>
        <v>0</v>
      </c>
      <c r="N1956" s="116">
        <f t="shared" si="124"/>
        <v>0</v>
      </c>
      <c r="O1956" s="116">
        <f t="shared" si="124"/>
        <v>0</v>
      </c>
      <c r="P1956" s="116">
        <f t="shared" si="124"/>
        <v>0</v>
      </c>
    </row>
    <row r="1957" spans="1:16" x14ac:dyDescent="0.25">
      <c r="A1957" s="112">
        <v>8100</v>
      </c>
      <c r="B1957" s="321" t="s">
        <v>408</v>
      </c>
      <c r="C1957" s="322"/>
      <c r="D1957" s="110">
        <f>SUM(D1958:D1971)</f>
        <v>0</v>
      </c>
      <c r="E1957" s="110">
        <f t="shared" ref="E1957:P1957" si="125">SUM(E1958:E1971)</f>
        <v>0</v>
      </c>
      <c r="F1957" s="110">
        <f t="shared" si="125"/>
        <v>0</v>
      </c>
      <c r="G1957" s="110">
        <f t="shared" si="125"/>
        <v>0</v>
      </c>
      <c r="H1957" s="110">
        <f t="shared" si="125"/>
        <v>0</v>
      </c>
      <c r="I1957" s="110">
        <f t="shared" si="125"/>
        <v>0</v>
      </c>
      <c r="J1957" s="110">
        <f t="shared" si="125"/>
        <v>0</v>
      </c>
      <c r="K1957" s="110">
        <f t="shared" si="125"/>
        <v>0</v>
      </c>
      <c r="L1957" s="110">
        <f t="shared" si="125"/>
        <v>0</v>
      </c>
      <c r="M1957" s="110">
        <f t="shared" si="125"/>
        <v>0</v>
      </c>
      <c r="N1957" s="110">
        <f t="shared" si="125"/>
        <v>0</v>
      </c>
      <c r="O1957" s="110">
        <f t="shared" si="125"/>
        <v>0</v>
      </c>
      <c r="P1957" s="110">
        <f t="shared" si="125"/>
        <v>0</v>
      </c>
    </row>
    <row r="1958" spans="1:16" x14ac:dyDescent="0.25">
      <c r="A1958" s="99">
        <v>811</v>
      </c>
      <c r="B1958" s="100" t="s">
        <v>409</v>
      </c>
      <c r="C1958" s="151"/>
      <c r="D1958" s="151"/>
      <c r="E1958" s="151"/>
      <c r="F1958" s="151"/>
      <c r="G1958" s="151"/>
      <c r="H1958" s="151"/>
      <c r="I1958" s="151"/>
      <c r="J1958" s="151"/>
      <c r="K1958" s="151"/>
      <c r="L1958" s="151"/>
      <c r="M1958" s="151"/>
      <c r="N1958" s="151"/>
      <c r="O1958" s="151"/>
      <c r="P1958" s="102">
        <f t="shared" ref="P1958:P1971" si="126">SUM(D1958:O1958)</f>
        <v>0</v>
      </c>
    </row>
    <row r="1959" spans="1:16" x14ac:dyDescent="0.25">
      <c r="A1959" s="99">
        <v>812</v>
      </c>
      <c r="B1959" s="100" t="s">
        <v>410</v>
      </c>
      <c r="C1959" s="151"/>
      <c r="D1959" s="151"/>
      <c r="E1959" s="151"/>
      <c r="F1959" s="151"/>
      <c r="G1959" s="151"/>
      <c r="H1959" s="151"/>
      <c r="I1959" s="151"/>
      <c r="J1959" s="151"/>
      <c r="K1959" s="151"/>
      <c r="L1959" s="151"/>
      <c r="M1959" s="151"/>
      <c r="N1959" s="151"/>
      <c r="O1959" s="151"/>
      <c r="P1959" s="102">
        <f t="shared" si="126"/>
        <v>0</v>
      </c>
    </row>
    <row r="1960" spans="1:16" x14ac:dyDescent="0.25">
      <c r="A1960" s="99">
        <v>813</v>
      </c>
      <c r="B1960" s="100" t="s">
        <v>411</v>
      </c>
      <c r="C1960" s="151"/>
      <c r="D1960" s="151"/>
      <c r="E1960" s="151"/>
      <c r="F1960" s="151"/>
      <c r="G1960" s="151"/>
      <c r="H1960" s="151"/>
      <c r="I1960" s="151"/>
      <c r="J1960" s="151"/>
      <c r="K1960" s="151"/>
      <c r="L1960" s="151"/>
      <c r="M1960" s="151"/>
      <c r="N1960" s="151"/>
      <c r="O1960" s="151"/>
      <c r="P1960" s="102">
        <f t="shared" si="126"/>
        <v>0</v>
      </c>
    </row>
    <row r="1961" spans="1:16" x14ac:dyDescent="0.25">
      <c r="A1961" s="99">
        <v>814</v>
      </c>
      <c r="B1961" s="100" t="s">
        <v>412</v>
      </c>
      <c r="C1961" s="151"/>
      <c r="D1961" s="151"/>
      <c r="E1961" s="151"/>
      <c r="F1961" s="151"/>
      <c r="G1961" s="151"/>
      <c r="H1961" s="151"/>
      <c r="I1961" s="151"/>
      <c r="J1961" s="151"/>
      <c r="K1961" s="151"/>
      <c r="L1961" s="151"/>
      <c r="M1961" s="151"/>
      <c r="N1961" s="151"/>
      <c r="O1961" s="151"/>
      <c r="P1961" s="102">
        <f t="shared" si="126"/>
        <v>0</v>
      </c>
    </row>
    <row r="1962" spans="1:16" x14ac:dyDescent="0.25">
      <c r="A1962" s="99">
        <v>815</v>
      </c>
      <c r="B1962" s="100" t="s">
        <v>413</v>
      </c>
      <c r="C1962" s="151"/>
      <c r="D1962" s="151"/>
      <c r="E1962" s="151"/>
      <c r="F1962" s="151"/>
      <c r="G1962" s="151"/>
      <c r="H1962" s="151"/>
      <c r="I1962" s="151"/>
      <c r="J1962" s="151"/>
      <c r="K1962" s="151"/>
      <c r="L1962" s="151"/>
      <c r="M1962" s="151"/>
      <c r="N1962" s="151"/>
      <c r="O1962" s="151"/>
      <c r="P1962" s="102">
        <f t="shared" si="126"/>
        <v>0</v>
      </c>
    </row>
    <row r="1963" spans="1:16" x14ac:dyDescent="0.25">
      <c r="A1963" s="327">
        <v>816</v>
      </c>
      <c r="B1963" s="329" t="s">
        <v>414</v>
      </c>
      <c r="C1963" s="156">
        <v>11</v>
      </c>
      <c r="D1963" s="101"/>
      <c r="E1963" s="31"/>
      <c r="F1963" s="31"/>
      <c r="G1963" s="31"/>
      <c r="H1963" s="31"/>
      <c r="I1963" s="31"/>
      <c r="J1963" s="31"/>
      <c r="K1963" s="31"/>
      <c r="L1963" s="31"/>
      <c r="M1963" s="31"/>
      <c r="N1963" s="31"/>
      <c r="O1963" s="31"/>
      <c r="P1963" s="83">
        <f t="shared" si="126"/>
        <v>0</v>
      </c>
    </row>
    <row r="1964" spans="1:16" x14ac:dyDescent="0.25">
      <c r="A1964" s="328"/>
      <c r="B1964" s="330"/>
      <c r="C1964" s="156">
        <v>12</v>
      </c>
      <c r="D1964" s="101"/>
      <c r="E1964" s="31"/>
      <c r="F1964" s="31"/>
      <c r="G1964" s="31"/>
      <c r="H1964" s="31"/>
      <c r="I1964" s="31"/>
      <c r="J1964" s="31"/>
      <c r="K1964" s="31"/>
      <c r="L1964" s="31"/>
      <c r="M1964" s="31"/>
      <c r="N1964" s="31"/>
      <c r="O1964" s="31"/>
      <c r="P1964" s="83">
        <f t="shared" si="126"/>
        <v>0</v>
      </c>
    </row>
    <row r="1965" spans="1:16" x14ac:dyDescent="0.25">
      <c r="A1965" s="328"/>
      <c r="B1965" s="330"/>
      <c r="C1965" s="156">
        <v>14</v>
      </c>
      <c r="D1965" s="101"/>
      <c r="E1965" s="31"/>
      <c r="F1965" s="31"/>
      <c r="G1965" s="31"/>
      <c r="H1965" s="31"/>
      <c r="I1965" s="31"/>
      <c r="J1965" s="31"/>
      <c r="K1965" s="31"/>
      <c r="L1965" s="31"/>
      <c r="M1965" s="31"/>
      <c r="N1965" s="31"/>
      <c r="O1965" s="31"/>
      <c r="P1965" s="83">
        <f t="shared" si="126"/>
        <v>0</v>
      </c>
    </row>
    <row r="1966" spans="1:16" x14ac:dyDescent="0.25">
      <c r="A1966" s="328"/>
      <c r="B1966" s="330"/>
      <c r="C1966" s="156">
        <v>15</v>
      </c>
      <c r="D1966" s="101"/>
      <c r="E1966" s="31"/>
      <c r="F1966" s="31"/>
      <c r="G1966" s="31"/>
      <c r="H1966" s="31"/>
      <c r="I1966" s="31"/>
      <c r="J1966" s="31"/>
      <c r="K1966" s="31"/>
      <c r="L1966" s="31"/>
      <c r="M1966" s="31"/>
      <c r="N1966" s="31"/>
      <c r="O1966" s="31"/>
      <c r="P1966" s="83">
        <f t="shared" si="126"/>
        <v>0</v>
      </c>
    </row>
    <row r="1967" spans="1:16" x14ac:dyDescent="0.25">
      <c r="A1967" s="328"/>
      <c r="B1967" s="330"/>
      <c r="C1967" s="156">
        <v>16</v>
      </c>
      <c r="D1967" s="101"/>
      <c r="E1967" s="31"/>
      <c r="F1967" s="31"/>
      <c r="G1967" s="31"/>
      <c r="H1967" s="31"/>
      <c r="I1967" s="31"/>
      <c r="J1967" s="31"/>
      <c r="K1967" s="31"/>
      <c r="L1967" s="31"/>
      <c r="M1967" s="31"/>
      <c r="N1967" s="31"/>
      <c r="O1967" s="31"/>
      <c r="P1967" s="83">
        <f t="shared" si="126"/>
        <v>0</v>
      </c>
    </row>
    <row r="1968" spans="1:16" x14ac:dyDescent="0.25">
      <c r="A1968" s="328"/>
      <c r="B1968" s="330"/>
      <c r="C1968" s="156">
        <v>17</v>
      </c>
      <c r="D1968" s="101"/>
      <c r="E1968" s="31"/>
      <c r="F1968" s="31"/>
      <c r="G1968" s="31"/>
      <c r="H1968" s="31"/>
      <c r="I1968" s="31"/>
      <c r="J1968" s="31"/>
      <c r="K1968" s="31"/>
      <c r="L1968" s="31"/>
      <c r="M1968" s="31"/>
      <c r="N1968" s="31"/>
      <c r="O1968" s="31"/>
      <c r="P1968" s="83">
        <f t="shared" si="126"/>
        <v>0</v>
      </c>
    </row>
    <row r="1969" spans="1:16" x14ac:dyDescent="0.25">
      <c r="A1969" s="328"/>
      <c r="B1969" s="330"/>
      <c r="C1969" s="156">
        <v>25</v>
      </c>
      <c r="D1969" s="101"/>
      <c r="E1969" s="101"/>
      <c r="F1969" s="101"/>
      <c r="G1969" s="101"/>
      <c r="H1969" s="101"/>
      <c r="I1969" s="101"/>
      <c r="J1969" s="101"/>
      <c r="K1969" s="101"/>
      <c r="L1969" s="101"/>
      <c r="M1969" s="101"/>
      <c r="N1969" s="101"/>
      <c r="O1969" s="101"/>
      <c r="P1969" s="83">
        <f t="shared" si="126"/>
        <v>0</v>
      </c>
    </row>
    <row r="1970" spans="1:16" x14ac:dyDescent="0.25">
      <c r="A1970" s="328"/>
      <c r="B1970" s="330"/>
      <c r="C1970" s="156">
        <v>26</v>
      </c>
      <c r="D1970" s="101"/>
      <c r="E1970" s="101"/>
      <c r="F1970" s="101"/>
      <c r="G1970" s="101"/>
      <c r="H1970" s="101"/>
      <c r="I1970" s="101"/>
      <c r="J1970" s="101"/>
      <c r="K1970" s="101"/>
      <c r="L1970" s="101"/>
      <c r="M1970" s="101"/>
      <c r="N1970" s="101"/>
      <c r="O1970" s="101"/>
      <c r="P1970" s="83">
        <f>SUM(D1970:N1970)</f>
        <v>0</v>
      </c>
    </row>
    <row r="1971" spans="1:16" x14ac:dyDescent="0.25">
      <c r="A1971" s="333"/>
      <c r="B1971" s="334"/>
      <c r="C1971" s="156">
        <v>27</v>
      </c>
      <c r="D1971" s="101"/>
      <c r="E1971" s="31"/>
      <c r="F1971" s="31"/>
      <c r="G1971" s="31"/>
      <c r="H1971" s="31"/>
      <c r="I1971" s="31"/>
      <c r="J1971" s="31"/>
      <c r="K1971" s="31"/>
      <c r="L1971" s="31"/>
      <c r="M1971" s="31"/>
      <c r="N1971" s="31"/>
      <c r="O1971" s="31"/>
      <c r="P1971" s="83">
        <f t="shared" si="126"/>
        <v>0</v>
      </c>
    </row>
    <row r="1972" spans="1:16" x14ac:dyDescent="0.25">
      <c r="A1972" s="112">
        <v>8300</v>
      </c>
      <c r="B1972" s="321" t="s">
        <v>415</v>
      </c>
      <c r="C1972" s="322"/>
      <c r="D1972" s="110">
        <f>SUM(D1973:D1977)</f>
        <v>0</v>
      </c>
      <c r="E1972" s="111">
        <f t="shared" ref="E1972:P1972" si="127">SUM(E1973:E1977)</f>
        <v>0</v>
      </c>
      <c r="F1972" s="111">
        <f t="shared" si="127"/>
        <v>0</v>
      </c>
      <c r="G1972" s="111">
        <f t="shared" si="127"/>
        <v>0</v>
      </c>
      <c r="H1972" s="111">
        <f t="shared" si="127"/>
        <v>0</v>
      </c>
      <c r="I1972" s="111">
        <f t="shared" si="127"/>
        <v>0</v>
      </c>
      <c r="J1972" s="111">
        <f t="shared" si="127"/>
        <v>0</v>
      </c>
      <c r="K1972" s="111">
        <f t="shared" si="127"/>
        <v>0</v>
      </c>
      <c r="L1972" s="111">
        <f t="shared" si="127"/>
        <v>0</v>
      </c>
      <c r="M1972" s="111">
        <f t="shared" si="127"/>
        <v>0</v>
      </c>
      <c r="N1972" s="111">
        <f t="shared" si="127"/>
        <v>0</v>
      </c>
      <c r="O1972" s="111">
        <f t="shared" si="127"/>
        <v>0</v>
      </c>
      <c r="P1972" s="111">
        <f t="shared" si="127"/>
        <v>0</v>
      </c>
    </row>
    <row r="1973" spans="1:16" x14ac:dyDescent="0.25">
      <c r="A1973" s="99">
        <v>831</v>
      </c>
      <c r="B1973" s="100" t="s">
        <v>416</v>
      </c>
      <c r="C1973" s="151"/>
      <c r="D1973" s="151"/>
      <c r="E1973" s="151"/>
      <c r="F1973" s="151"/>
      <c r="G1973" s="151"/>
      <c r="H1973" s="151"/>
      <c r="I1973" s="151"/>
      <c r="J1973" s="151"/>
      <c r="K1973" s="151"/>
      <c r="L1973" s="151"/>
      <c r="M1973" s="151"/>
      <c r="N1973" s="151"/>
      <c r="O1973" s="151"/>
      <c r="P1973" s="102">
        <f>SUM(D1973:O1973)</f>
        <v>0</v>
      </c>
    </row>
    <row r="1974" spans="1:16" x14ac:dyDescent="0.25">
      <c r="A1974" s="99">
        <v>832</v>
      </c>
      <c r="B1974" s="100" t="s">
        <v>417</v>
      </c>
      <c r="C1974" s="151"/>
      <c r="D1974" s="151"/>
      <c r="E1974" s="151"/>
      <c r="F1974" s="151"/>
      <c r="G1974" s="151"/>
      <c r="H1974" s="151"/>
      <c r="I1974" s="151"/>
      <c r="J1974" s="151"/>
      <c r="K1974" s="151"/>
      <c r="L1974" s="151"/>
      <c r="M1974" s="151"/>
      <c r="N1974" s="151"/>
      <c r="O1974" s="151"/>
      <c r="P1974" s="102">
        <f>SUM(D1974:O1974)</f>
        <v>0</v>
      </c>
    </row>
    <row r="1975" spans="1:16" x14ac:dyDescent="0.25">
      <c r="A1975" s="99">
        <v>833</v>
      </c>
      <c r="B1975" s="100" t="s">
        <v>418</v>
      </c>
      <c r="C1975" s="151"/>
      <c r="D1975" s="151"/>
      <c r="E1975" s="151"/>
      <c r="F1975" s="151"/>
      <c r="G1975" s="151"/>
      <c r="H1975" s="151"/>
      <c r="I1975" s="151"/>
      <c r="J1975" s="151"/>
      <c r="K1975" s="151"/>
      <c r="L1975" s="151"/>
      <c r="M1975" s="151"/>
      <c r="N1975" s="151"/>
      <c r="O1975" s="151"/>
      <c r="P1975" s="102">
        <f>SUM(D1975:O1975)</f>
        <v>0</v>
      </c>
    </row>
    <row r="1976" spans="1:16" ht="15" customHeight="1" x14ac:dyDescent="0.25">
      <c r="A1976" s="99">
        <v>834</v>
      </c>
      <c r="B1976" s="100" t="s">
        <v>419</v>
      </c>
      <c r="C1976" s="151"/>
      <c r="D1976" s="151"/>
      <c r="E1976" s="151"/>
      <c r="F1976" s="151"/>
      <c r="G1976" s="151"/>
      <c r="H1976" s="151"/>
      <c r="I1976" s="151"/>
      <c r="J1976" s="151"/>
      <c r="K1976" s="151"/>
      <c r="L1976" s="151"/>
      <c r="M1976" s="151"/>
      <c r="N1976" s="151"/>
      <c r="O1976" s="151"/>
      <c r="P1976" s="102">
        <f>SUM(D1976:O1976)</f>
        <v>0</v>
      </c>
    </row>
    <row r="1977" spans="1:16" ht="30" x14ac:dyDescent="0.25">
      <c r="A1977" s="99">
        <v>835</v>
      </c>
      <c r="B1977" s="100" t="s">
        <v>420</v>
      </c>
      <c r="C1977" s="151"/>
      <c r="D1977" s="151"/>
      <c r="E1977" s="151"/>
      <c r="F1977" s="151"/>
      <c r="G1977" s="151"/>
      <c r="H1977" s="151"/>
      <c r="I1977" s="151"/>
      <c r="J1977" s="151"/>
      <c r="K1977" s="151"/>
      <c r="L1977" s="151"/>
      <c r="M1977" s="151"/>
      <c r="N1977" s="151"/>
      <c r="O1977" s="151"/>
      <c r="P1977" s="102">
        <f>SUM(D1977:O1977)</f>
        <v>0</v>
      </c>
    </row>
    <row r="1978" spans="1:16" x14ac:dyDescent="0.25">
      <c r="A1978" s="112">
        <v>8500</v>
      </c>
      <c r="B1978" s="321" t="s">
        <v>421</v>
      </c>
      <c r="C1978" s="322"/>
      <c r="D1978" s="110">
        <f>SUM(D1979:D2005)</f>
        <v>0</v>
      </c>
      <c r="E1978" s="110">
        <f t="shared" ref="E1978:P1978" si="128">SUM(E1979:E2005)</f>
        <v>0</v>
      </c>
      <c r="F1978" s="110">
        <f t="shared" si="128"/>
        <v>0</v>
      </c>
      <c r="G1978" s="110">
        <f t="shared" si="128"/>
        <v>0</v>
      </c>
      <c r="H1978" s="110">
        <f t="shared" si="128"/>
        <v>0</v>
      </c>
      <c r="I1978" s="110">
        <f t="shared" si="128"/>
        <v>0</v>
      </c>
      <c r="J1978" s="110">
        <f t="shared" si="128"/>
        <v>0</v>
      </c>
      <c r="K1978" s="110">
        <f t="shared" si="128"/>
        <v>0</v>
      </c>
      <c r="L1978" s="110">
        <f t="shared" si="128"/>
        <v>0</v>
      </c>
      <c r="M1978" s="110">
        <f t="shared" si="128"/>
        <v>0</v>
      </c>
      <c r="N1978" s="110">
        <f t="shared" si="128"/>
        <v>0</v>
      </c>
      <c r="O1978" s="110">
        <f t="shared" si="128"/>
        <v>0</v>
      </c>
      <c r="P1978" s="110">
        <f t="shared" si="128"/>
        <v>0</v>
      </c>
    </row>
    <row r="1979" spans="1:16" x14ac:dyDescent="0.25">
      <c r="A1979" s="327">
        <v>851</v>
      </c>
      <c r="B1979" s="329" t="s">
        <v>422</v>
      </c>
      <c r="C1979" s="156">
        <v>11</v>
      </c>
      <c r="D1979" s="101"/>
      <c r="E1979" s="31"/>
      <c r="F1979" s="31"/>
      <c r="G1979" s="31"/>
      <c r="H1979" s="31"/>
      <c r="I1979" s="31"/>
      <c r="J1979" s="31"/>
      <c r="K1979" s="31"/>
      <c r="L1979" s="31"/>
      <c r="M1979" s="31"/>
      <c r="N1979" s="31"/>
      <c r="O1979" s="31"/>
      <c r="P1979" s="83">
        <f>SUM(D1979:O1979)</f>
        <v>0</v>
      </c>
    </row>
    <row r="1980" spans="1:16" x14ac:dyDescent="0.25">
      <c r="A1980" s="328"/>
      <c r="B1980" s="330"/>
      <c r="C1980" s="156">
        <v>12</v>
      </c>
      <c r="D1980" s="101"/>
      <c r="E1980" s="31"/>
      <c r="F1980" s="31"/>
      <c r="G1980" s="31"/>
      <c r="H1980" s="31"/>
      <c r="I1980" s="31"/>
      <c r="J1980" s="31"/>
      <c r="K1980" s="31"/>
      <c r="L1980" s="31"/>
      <c r="M1980" s="31"/>
      <c r="N1980" s="31"/>
      <c r="O1980" s="31"/>
      <c r="P1980" s="83">
        <f t="shared" ref="P1980:P2005" si="129">SUM(D1980:O1980)</f>
        <v>0</v>
      </c>
    </row>
    <row r="1981" spans="1:16" x14ac:dyDescent="0.25">
      <c r="A1981" s="328"/>
      <c r="B1981" s="330"/>
      <c r="C1981" s="156">
        <v>14</v>
      </c>
      <c r="D1981" s="101"/>
      <c r="E1981" s="31"/>
      <c r="F1981" s="31"/>
      <c r="G1981" s="31"/>
      <c r="H1981" s="31"/>
      <c r="I1981" s="31"/>
      <c r="J1981" s="31"/>
      <c r="K1981" s="31"/>
      <c r="L1981" s="31"/>
      <c r="M1981" s="31"/>
      <c r="N1981" s="31"/>
      <c r="O1981" s="31"/>
      <c r="P1981" s="83">
        <f t="shared" si="129"/>
        <v>0</v>
      </c>
    </row>
    <row r="1982" spans="1:16" x14ac:dyDescent="0.25">
      <c r="A1982" s="328"/>
      <c r="B1982" s="330"/>
      <c r="C1982" s="156">
        <v>15</v>
      </c>
      <c r="D1982" s="101"/>
      <c r="E1982" s="31"/>
      <c r="F1982" s="31"/>
      <c r="G1982" s="31"/>
      <c r="H1982" s="31"/>
      <c r="I1982" s="31"/>
      <c r="J1982" s="31"/>
      <c r="K1982" s="31"/>
      <c r="L1982" s="31"/>
      <c r="M1982" s="31"/>
      <c r="N1982" s="31"/>
      <c r="O1982" s="31"/>
      <c r="P1982" s="83">
        <f t="shared" si="129"/>
        <v>0</v>
      </c>
    </row>
    <row r="1983" spans="1:16" x14ac:dyDescent="0.25">
      <c r="A1983" s="328"/>
      <c r="B1983" s="330"/>
      <c r="C1983" s="156">
        <v>16</v>
      </c>
      <c r="D1983" s="101"/>
      <c r="E1983" s="31"/>
      <c r="F1983" s="31"/>
      <c r="G1983" s="31"/>
      <c r="H1983" s="31"/>
      <c r="I1983" s="31"/>
      <c r="J1983" s="31"/>
      <c r="K1983" s="31"/>
      <c r="L1983" s="31"/>
      <c r="M1983" s="31"/>
      <c r="N1983" s="31"/>
      <c r="O1983" s="31"/>
      <c r="P1983" s="83">
        <f t="shared" si="129"/>
        <v>0</v>
      </c>
    </row>
    <row r="1984" spans="1:16" x14ac:dyDescent="0.25">
      <c r="A1984" s="328"/>
      <c r="B1984" s="330"/>
      <c r="C1984" s="156">
        <v>17</v>
      </c>
      <c r="D1984" s="101"/>
      <c r="E1984" s="31"/>
      <c r="F1984" s="31"/>
      <c r="G1984" s="31"/>
      <c r="H1984" s="31"/>
      <c r="I1984" s="31"/>
      <c r="J1984" s="31"/>
      <c r="K1984" s="31"/>
      <c r="L1984" s="31"/>
      <c r="M1984" s="31"/>
      <c r="N1984" s="31"/>
      <c r="O1984" s="31"/>
      <c r="P1984" s="83">
        <f t="shared" si="129"/>
        <v>0</v>
      </c>
    </row>
    <row r="1985" spans="1:16" x14ac:dyDescent="0.25">
      <c r="A1985" s="328"/>
      <c r="B1985" s="330"/>
      <c r="C1985" s="156">
        <v>25</v>
      </c>
      <c r="D1985" s="101"/>
      <c r="E1985" s="31"/>
      <c r="F1985" s="31"/>
      <c r="G1985" s="31"/>
      <c r="H1985" s="31"/>
      <c r="I1985" s="31"/>
      <c r="J1985" s="31"/>
      <c r="K1985" s="31"/>
      <c r="L1985" s="31"/>
      <c r="M1985" s="31"/>
      <c r="N1985" s="31"/>
      <c r="O1985" s="31"/>
      <c r="P1985" s="83">
        <f t="shared" si="129"/>
        <v>0</v>
      </c>
    </row>
    <row r="1986" spans="1:16" x14ac:dyDescent="0.25">
      <c r="A1986" s="328"/>
      <c r="B1986" s="330"/>
      <c r="C1986" s="156">
        <v>26</v>
      </c>
      <c r="D1986" s="101"/>
      <c r="E1986" s="31"/>
      <c r="F1986" s="31"/>
      <c r="G1986" s="31"/>
      <c r="H1986" s="31"/>
      <c r="I1986" s="31"/>
      <c r="J1986" s="31"/>
      <c r="K1986" s="31"/>
      <c r="L1986" s="31"/>
      <c r="M1986" s="31"/>
      <c r="N1986" s="31"/>
      <c r="O1986" s="31"/>
      <c r="P1986" s="83">
        <f t="shared" si="129"/>
        <v>0</v>
      </c>
    </row>
    <row r="1987" spans="1:16" x14ac:dyDescent="0.25">
      <c r="A1987" s="333"/>
      <c r="B1987" s="334"/>
      <c r="C1987" s="156">
        <v>27</v>
      </c>
      <c r="D1987" s="101"/>
      <c r="E1987" s="31"/>
      <c r="F1987" s="31"/>
      <c r="G1987" s="31"/>
      <c r="H1987" s="31"/>
      <c r="I1987" s="31"/>
      <c r="J1987" s="31"/>
      <c r="K1987" s="31"/>
      <c r="L1987" s="31"/>
      <c r="M1987" s="31"/>
      <c r="N1987" s="31"/>
      <c r="O1987" s="31"/>
      <c r="P1987" s="83">
        <f t="shared" si="129"/>
        <v>0</v>
      </c>
    </row>
    <row r="1988" spans="1:16" x14ac:dyDescent="0.25">
      <c r="A1988" s="327">
        <v>852</v>
      </c>
      <c r="B1988" s="329" t="s">
        <v>423</v>
      </c>
      <c r="C1988" s="156">
        <v>11</v>
      </c>
      <c r="D1988" s="101"/>
      <c r="E1988" s="31"/>
      <c r="F1988" s="31"/>
      <c r="G1988" s="31"/>
      <c r="H1988" s="31"/>
      <c r="I1988" s="31"/>
      <c r="J1988" s="31"/>
      <c r="K1988" s="31"/>
      <c r="L1988" s="31"/>
      <c r="M1988" s="31"/>
      <c r="N1988" s="31"/>
      <c r="O1988" s="31"/>
      <c r="P1988" s="83">
        <f t="shared" si="129"/>
        <v>0</v>
      </c>
    </row>
    <row r="1989" spans="1:16" x14ac:dyDescent="0.25">
      <c r="A1989" s="328"/>
      <c r="B1989" s="330"/>
      <c r="C1989" s="156">
        <v>12</v>
      </c>
      <c r="D1989" s="101"/>
      <c r="E1989" s="31"/>
      <c r="F1989" s="31"/>
      <c r="G1989" s="31"/>
      <c r="H1989" s="31"/>
      <c r="I1989" s="31"/>
      <c r="J1989" s="31"/>
      <c r="K1989" s="31"/>
      <c r="L1989" s="31"/>
      <c r="M1989" s="31"/>
      <c r="N1989" s="31"/>
      <c r="O1989" s="31"/>
      <c r="P1989" s="83">
        <f t="shared" si="129"/>
        <v>0</v>
      </c>
    </row>
    <row r="1990" spans="1:16" x14ac:dyDescent="0.25">
      <c r="A1990" s="328"/>
      <c r="B1990" s="330"/>
      <c r="C1990" s="156">
        <v>14</v>
      </c>
      <c r="D1990" s="101"/>
      <c r="E1990" s="31"/>
      <c r="F1990" s="31"/>
      <c r="G1990" s="31"/>
      <c r="H1990" s="31"/>
      <c r="I1990" s="31"/>
      <c r="J1990" s="31"/>
      <c r="K1990" s="31"/>
      <c r="L1990" s="31"/>
      <c r="M1990" s="31"/>
      <c r="N1990" s="31"/>
      <c r="O1990" s="31"/>
      <c r="P1990" s="83">
        <f t="shared" si="129"/>
        <v>0</v>
      </c>
    </row>
    <row r="1991" spans="1:16" x14ac:dyDescent="0.25">
      <c r="A1991" s="328"/>
      <c r="B1991" s="330"/>
      <c r="C1991" s="156">
        <v>15</v>
      </c>
      <c r="D1991" s="101"/>
      <c r="E1991" s="31"/>
      <c r="F1991" s="31"/>
      <c r="G1991" s="31"/>
      <c r="H1991" s="31"/>
      <c r="I1991" s="31"/>
      <c r="J1991" s="31"/>
      <c r="K1991" s="31"/>
      <c r="L1991" s="31"/>
      <c r="M1991" s="31"/>
      <c r="N1991" s="31"/>
      <c r="O1991" s="31"/>
      <c r="P1991" s="83">
        <f t="shared" si="129"/>
        <v>0</v>
      </c>
    </row>
    <row r="1992" spans="1:16" x14ac:dyDescent="0.25">
      <c r="A1992" s="328"/>
      <c r="B1992" s="330"/>
      <c r="C1992" s="156">
        <v>16</v>
      </c>
      <c r="D1992" s="101"/>
      <c r="E1992" s="31"/>
      <c r="F1992" s="31"/>
      <c r="G1992" s="31"/>
      <c r="H1992" s="31"/>
      <c r="I1992" s="31"/>
      <c r="J1992" s="31"/>
      <c r="K1992" s="31"/>
      <c r="L1992" s="31"/>
      <c r="M1992" s="31"/>
      <c r="N1992" s="31"/>
      <c r="O1992" s="31"/>
      <c r="P1992" s="83">
        <f t="shared" si="129"/>
        <v>0</v>
      </c>
    </row>
    <row r="1993" spans="1:16" x14ac:dyDescent="0.25">
      <c r="A1993" s="328"/>
      <c r="B1993" s="330"/>
      <c r="C1993" s="156">
        <v>17</v>
      </c>
      <c r="D1993" s="101"/>
      <c r="E1993" s="31"/>
      <c r="F1993" s="31"/>
      <c r="G1993" s="31"/>
      <c r="H1993" s="31"/>
      <c r="I1993" s="31"/>
      <c r="J1993" s="31"/>
      <c r="K1993" s="31"/>
      <c r="L1993" s="31"/>
      <c r="M1993" s="31"/>
      <c r="N1993" s="31"/>
      <c r="O1993" s="31"/>
      <c r="P1993" s="83">
        <f t="shared" si="129"/>
        <v>0</v>
      </c>
    </row>
    <row r="1994" spans="1:16" x14ac:dyDescent="0.25">
      <c r="A1994" s="328"/>
      <c r="B1994" s="330"/>
      <c r="C1994" s="156">
        <v>25</v>
      </c>
      <c r="D1994" s="101"/>
      <c r="E1994" s="31"/>
      <c r="F1994" s="31"/>
      <c r="G1994" s="31"/>
      <c r="H1994" s="31"/>
      <c r="I1994" s="31"/>
      <c r="J1994" s="31"/>
      <c r="K1994" s="31"/>
      <c r="L1994" s="31"/>
      <c r="M1994" s="31"/>
      <c r="N1994" s="31"/>
      <c r="O1994" s="31"/>
      <c r="P1994" s="83">
        <f t="shared" si="129"/>
        <v>0</v>
      </c>
    </row>
    <row r="1995" spans="1:16" x14ac:dyDescent="0.25">
      <c r="A1995" s="328"/>
      <c r="B1995" s="330"/>
      <c r="C1995" s="156">
        <v>26</v>
      </c>
      <c r="D1995" s="101"/>
      <c r="E1995" s="31"/>
      <c r="F1995" s="31"/>
      <c r="G1995" s="31"/>
      <c r="H1995" s="31"/>
      <c r="I1995" s="31"/>
      <c r="J1995" s="31"/>
      <c r="K1995" s="31"/>
      <c r="L1995" s="31"/>
      <c r="M1995" s="31"/>
      <c r="N1995" s="31"/>
      <c r="O1995" s="31"/>
      <c r="P1995" s="83">
        <f t="shared" si="129"/>
        <v>0</v>
      </c>
    </row>
    <row r="1996" spans="1:16" x14ac:dyDescent="0.25">
      <c r="A1996" s="333"/>
      <c r="B1996" s="334"/>
      <c r="C1996" s="156">
        <v>27</v>
      </c>
      <c r="D1996" s="101"/>
      <c r="E1996" s="31"/>
      <c r="F1996" s="31"/>
      <c r="G1996" s="31"/>
      <c r="H1996" s="31"/>
      <c r="I1996" s="31"/>
      <c r="J1996" s="31"/>
      <c r="K1996" s="31"/>
      <c r="L1996" s="31"/>
      <c r="M1996" s="31"/>
      <c r="N1996" s="31"/>
      <c r="O1996" s="31"/>
      <c r="P1996" s="83">
        <f t="shared" si="129"/>
        <v>0</v>
      </c>
    </row>
    <row r="1997" spans="1:16" x14ac:dyDescent="0.25">
      <c r="A1997" s="327">
        <v>853</v>
      </c>
      <c r="B1997" s="329" t="s">
        <v>424</v>
      </c>
      <c r="C1997" s="156">
        <v>11</v>
      </c>
      <c r="D1997" s="101"/>
      <c r="E1997" s="31"/>
      <c r="F1997" s="31"/>
      <c r="G1997" s="31"/>
      <c r="H1997" s="31"/>
      <c r="I1997" s="31"/>
      <c r="J1997" s="31"/>
      <c r="K1997" s="31"/>
      <c r="L1997" s="31"/>
      <c r="M1997" s="31"/>
      <c r="N1997" s="31"/>
      <c r="O1997" s="31"/>
      <c r="P1997" s="83">
        <f t="shared" si="129"/>
        <v>0</v>
      </c>
    </row>
    <row r="1998" spans="1:16" x14ac:dyDescent="0.25">
      <c r="A1998" s="328"/>
      <c r="B1998" s="330"/>
      <c r="C1998" s="156">
        <v>12</v>
      </c>
      <c r="D1998" s="101"/>
      <c r="E1998" s="31"/>
      <c r="F1998" s="31"/>
      <c r="G1998" s="31"/>
      <c r="H1998" s="31"/>
      <c r="I1998" s="31"/>
      <c r="J1998" s="31"/>
      <c r="K1998" s="31"/>
      <c r="L1998" s="31"/>
      <c r="M1998" s="31"/>
      <c r="N1998" s="31"/>
      <c r="O1998" s="31"/>
      <c r="P1998" s="83">
        <f t="shared" si="129"/>
        <v>0</v>
      </c>
    </row>
    <row r="1999" spans="1:16" x14ac:dyDescent="0.25">
      <c r="A1999" s="328"/>
      <c r="B1999" s="330"/>
      <c r="C1999" s="156">
        <v>14</v>
      </c>
      <c r="D1999" s="101"/>
      <c r="E1999" s="31"/>
      <c r="F1999" s="31"/>
      <c r="G1999" s="31"/>
      <c r="H1999" s="31"/>
      <c r="I1999" s="31"/>
      <c r="J1999" s="31"/>
      <c r="K1999" s="31"/>
      <c r="L1999" s="31"/>
      <c r="M1999" s="31"/>
      <c r="N1999" s="31"/>
      <c r="O1999" s="31"/>
      <c r="P1999" s="83">
        <f t="shared" si="129"/>
        <v>0</v>
      </c>
    </row>
    <row r="2000" spans="1:16" x14ac:dyDescent="0.25">
      <c r="A2000" s="328"/>
      <c r="B2000" s="330"/>
      <c r="C2000" s="156">
        <v>15</v>
      </c>
      <c r="D2000" s="101"/>
      <c r="E2000" s="31"/>
      <c r="F2000" s="31"/>
      <c r="G2000" s="31"/>
      <c r="H2000" s="31"/>
      <c r="I2000" s="31"/>
      <c r="J2000" s="31"/>
      <c r="K2000" s="31"/>
      <c r="L2000" s="31"/>
      <c r="M2000" s="31"/>
      <c r="N2000" s="31"/>
      <c r="O2000" s="31"/>
      <c r="P2000" s="83">
        <f t="shared" si="129"/>
        <v>0</v>
      </c>
    </row>
    <row r="2001" spans="1:16" x14ac:dyDescent="0.25">
      <c r="A2001" s="328"/>
      <c r="B2001" s="330"/>
      <c r="C2001" s="156">
        <v>16</v>
      </c>
      <c r="D2001" s="101"/>
      <c r="E2001" s="31"/>
      <c r="F2001" s="31"/>
      <c r="G2001" s="31"/>
      <c r="H2001" s="31"/>
      <c r="I2001" s="31"/>
      <c r="J2001" s="31"/>
      <c r="K2001" s="31"/>
      <c r="L2001" s="31"/>
      <c r="M2001" s="31"/>
      <c r="N2001" s="31"/>
      <c r="O2001" s="31"/>
      <c r="P2001" s="83">
        <f t="shared" si="129"/>
        <v>0</v>
      </c>
    </row>
    <row r="2002" spans="1:16" x14ac:dyDescent="0.25">
      <c r="A2002" s="328"/>
      <c r="B2002" s="330"/>
      <c r="C2002" s="156">
        <v>17</v>
      </c>
      <c r="D2002" s="101"/>
      <c r="E2002" s="31"/>
      <c r="F2002" s="31"/>
      <c r="G2002" s="31"/>
      <c r="H2002" s="31"/>
      <c r="I2002" s="31"/>
      <c r="J2002" s="31"/>
      <c r="K2002" s="31"/>
      <c r="L2002" s="31"/>
      <c r="M2002" s="31"/>
      <c r="N2002" s="31"/>
      <c r="O2002" s="31"/>
      <c r="P2002" s="83">
        <f t="shared" si="129"/>
        <v>0</v>
      </c>
    </row>
    <row r="2003" spans="1:16" x14ac:dyDescent="0.25">
      <c r="A2003" s="328"/>
      <c r="B2003" s="330"/>
      <c r="C2003" s="156">
        <v>25</v>
      </c>
      <c r="D2003" s="101"/>
      <c r="E2003" s="31"/>
      <c r="F2003" s="31"/>
      <c r="G2003" s="31"/>
      <c r="H2003" s="31"/>
      <c r="I2003" s="31"/>
      <c r="J2003" s="31"/>
      <c r="K2003" s="31"/>
      <c r="L2003" s="31"/>
      <c r="M2003" s="31"/>
      <c r="N2003" s="31"/>
      <c r="O2003" s="31"/>
      <c r="P2003" s="83">
        <f t="shared" si="129"/>
        <v>0</v>
      </c>
    </row>
    <row r="2004" spans="1:16" x14ac:dyDescent="0.25">
      <c r="A2004" s="328"/>
      <c r="B2004" s="330"/>
      <c r="C2004" s="156">
        <v>26</v>
      </c>
      <c r="D2004" s="101"/>
      <c r="E2004" s="31"/>
      <c r="F2004" s="31"/>
      <c r="G2004" s="31"/>
      <c r="H2004" s="31"/>
      <c r="I2004" s="31"/>
      <c r="J2004" s="31"/>
      <c r="K2004" s="31"/>
      <c r="L2004" s="31"/>
      <c r="M2004" s="31"/>
      <c r="N2004" s="31"/>
      <c r="O2004" s="31"/>
      <c r="P2004" s="83">
        <f t="shared" si="129"/>
        <v>0</v>
      </c>
    </row>
    <row r="2005" spans="1:16" x14ac:dyDescent="0.25">
      <c r="A2005" s="333"/>
      <c r="B2005" s="334"/>
      <c r="C2005" s="156">
        <v>27</v>
      </c>
      <c r="D2005" s="101"/>
      <c r="E2005" s="31"/>
      <c r="F2005" s="31"/>
      <c r="G2005" s="31"/>
      <c r="H2005" s="31"/>
      <c r="I2005" s="31"/>
      <c r="J2005" s="31"/>
      <c r="K2005" s="31"/>
      <c r="L2005" s="31"/>
      <c r="M2005" s="31"/>
      <c r="N2005" s="31"/>
      <c r="O2005" s="31"/>
      <c r="P2005" s="83">
        <f t="shared" si="129"/>
        <v>0</v>
      </c>
    </row>
    <row r="2006" spans="1:16" x14ac:dyDescent="0.25">
      <c r="A2006" s="114">
        <v>9000</v>
      </c>
      <c r="B2006" s="331" t="s">
        <v>425</v>
      </c>
      <c r="C2006" s="332"/>
      <c r="D2006" s="115">
        <f t="shared" ref="D2006:P2006" si="130">D2007+D2031+D2055+D2063+D2071+D2078+D2081</f>
        <v>82545</v>
      </c>
      <c r="E2006" s="116">
        <f t="shared" si="130"/>
        <v>82545</v>
      </c>
      <c r="F2006" s="116">
        <f t="shared" si="130"/>
        <v>82545</v>
      </c>
      <c r="G2006" s="116">
        <f t="shared" si="130"/>
        <v>82545</v>
      </c>
      <c r="H2006" s="116">
        <f t="shared" si="130"/>
        <v>82545</v>
      </c>
      <c r="I2006" s="116">
        <f t="shared" si="130"/>
        <v>82545</v>
      </c>
      <c r="J2006" s="116">
        <f t="shared" si="130"/>
        <v>82545</v>
      </c>
      <c r="K2006" s="116">
        <f t="shared" si="130"/>
        <v>82545</v>
      </c>
      <c r="L2006" s="116">
        <f t="shared" si="130"/>
        <v>82545</v>
      </c>
      <c r="M2006" s="116">
        <f t="shared" si="130"/>
        <v>82545</v>
      </c>
      <c r="N2006" s="116">
        <f t="shared" si="130"/>
        <v>82545</v>
      </c>
      <c r="O2006" s="116">
        <f t="shared" si="130"/>
        <v>82545</v>
      </c>
      <c r="P2006" s="116">
        <f t="shared" si="130"/>
        <v>990540</v>
      </c>
    </row>
    <row r="2007" spans="1:16" x14ac:dyDescent="0.25">
      <c r="A2007" s="112">
        <v>9100</v>
      </c>
      <c r="B2007" s="321" t="s">
        <v>426</v>
      </c>
      <c r="C2007" s="322"/>
      <c r="D2007" s="110">
        <f t="shared" ref="D2007:P2007" si="131">SUM(D2008:D2030)</f>
        <v>70545</v>
      </c>
      <c r="E2007" s="111">
        <f t="shared" si="131"/>
        <v>70545</v>
      </c>
      <c r="F2007" s="111">
        <f t="shared" si="131"/>
        <v>70545</v>
      </c>
      <c r="G2007" s="111">
        <f t="shared" si="131"/>
        <v>70545</v>
      </c>
      <c r="H2007" s="111">
        <f t="shared" si="131"/>
        <v>70545</v>
      </c>
      <c r="I2007" s="111">
        <f t="shared" si="131"/>
        <v>70545</v>
      </c>
      <c r="J2007" s="111">
        <f t="shared" si="131"/>
        <v>70545</v>
      </c>
      <c r="K2007" s="111">
        <f t="shared" si="131"/>
        <v>70545</v>
      </c>
      <c r="L2007" s="111">
        <f t="shared" si="131"/>
        <v>70545</v>
      </c>
      <c r="M2007" s="111">
        <f t="shared" si="131"/>
        <v>70545</v>
      </c>
      <c r="N2007" s="111">
        <f t="shared" si="131"/>
        <v>70545</v>
      </c>
      <c r="O2007" s="111">
        <f t="shared" si="131"/>
        <v>70545</v>
      </c>
      <c r="P2007" s="111">
        <f t="shared" si="131"/>
        <v>846540</v>
      </c>
    </row>
    <row r="2008" spans="1:16" x14ac:dyDescent="0.25">
      <c r="A2008" s="327">
        <v>911</v>
      </c>
      <c r="B2008" s="329" t="s">
        <v>427</v>
      </c>
      <c r="C2008" s="156">
        <v>11</v>
      </c>
      <c r="D2008" s="101"/>
      <c r="E2008" s="31"/>
      <c r="F2008" s="31"/>
      <c r="G2008" s="31"/>
      <c r="H2008" s="31"/>
      <c r="I2008" s="31"/>
      <c r="J2008" s="31"/>
      <c r="K2008" s="31"/>
      <c r="L2008" s="31"/>
      <c r="M2008" s="31"/>
      <c r="N2008" s="31"/>
      <c r="O2008" s="31"/>
      <c r="P2008" s="83">
        <f t="shared" ref="P2008:P2030" si="132">SUM(D2008:O2008)</f>
        <v>0</v>
      </c>
    </row>
    <row r="2009" spans="1:16" x14ac:dyDescent="0.25">
      <c r="A2009" s="328"/>
      <c r="B2009" s="330"/>
      <c r="C2009" s="156">
        <v>14</v>
      </c>
      <c r="D2009" s="101"/>
      <c r="E2009" s="31"/>
      <c r="F2009" s="31"/>
      <c r="G2009" s="31"/>
      <c r="H2009" s="31"/>
      <c r="I2009" s="31"/>
      <c r="J2009" s="31"/>
      <c r="K2009" s="31"/>
      <c r="L2009" s="31"/>
      <c r="M2009" s="31"/>
      <c r="N2009" s="31"/>
      <c r="O2009" s="31"/>
      <c r="P2009" s="83">
        <f t="shared" si="132"/>
        <v>0</v>
      </c>
    </row>
    <row r="2010" spans="1:16" x14ac:dyDescent="0.25">
      <c r="A2010" s="328"/>
      <c r="B2010" s="330"/>
      <c r="C2010" s="156">
        <v>15</v>
      </c>
      <c r="D2010" s="101"/>
      <c r="E2010" s="101"/>
      <c r="F2010" s="101"/>
      <c r="G2010" s="101"/>
      <c r="H2010" s="101"/>
      <c r="I2010" s="101"/>
      <c r="J2010" s="101"/>
      <c r="K2010" s="101"/>
      <c r="L2010" s="101"/>
      <c r="M2010" s="101"/>
      <c r="N2010" s="101"/>
      <c r="O2010" s="101"/>
      <c r="P2010" s="83">
        <f t="shared" si="132"/>
        <v>0</v>
      </c>
    </row>
    <row r="2011" spans="1:16" x14ac:dyDescent="0.25">
      <c r="A2011" s="328"/>
      <c r="B2011" s="330"/>
      <c r="C2011" s="156">
        <v>16</v>
      </c>
      <c r="D2011" s="101"/>
      <c r="E2011" s="31"/>
      <c r="F2011" s="31"/>
      <c r="G2011" s="31"/>
      <c r="H2011" s="31"/>
      <c r="I2011" s="31"/>
      <c r="J2011" s="31"/>
      <c r="K2011" s="31"/>
      <c r="L2011" s="31"/>
      <c r="M2011" s="31"/>
      <c r="N2011" s="31"/>
      <c r="O2011" s="31"/>
      <c r="P2011" s="83">
        <f t="shared" si="132"/>
        <v>0</v>
      </c>
    </row>
    <row r="2012" spans="1:16" x14ac:dyDescent="0.25">
      <c r="A2012" s="328"/>
      <c r="B2012" s="330"/>
      <c r="C2012" s="156">
        <v>17</v>
      </c>
      <c r="D2012" s="101"/>
      <c r="E2012" s="31"/>
      <c r="F2012" s="31"/>
      <c r="G2012" s="31"/>
      <c r="H2012" s="31"/>
      <c r="I2012" s="31"/>
      <c r="J2012" s="31"/>
      <c r="K2012" s="31"/>
      <c r="L2012" s="31"/>
      <c r="M2012" s="31"/>
      <c r="N2012" s="31"/>
      <c r="O2012" s="31"/>
      <c r="P2012" s="83">
        <f t="shared" si="132"/>
        <v>0</v>
      </c>
    </row>
    <row r="2013" spans="1:16" x14ac:dyDescent="0.25">
      <c r="A2013" s="328"/>
      <c r="B2013" s="330"/>
      <c r="C2013" s="156">
        <v>25</v>
      </c>
      <c r="D2013" s="101">
        <v>70545</v>
      </c>
      <c r="E2013" s="101">
        <v>70545</v>
      </c>
      <c r="F2013" s="101">
        <v>70545</v>
      </c>
      <c r="G2013" s="101">
        <v>70545</v>
      </c>
      <c r="H2013" s="101">
        <v>70545</v>
      </c>
      <c r="I2013" s="101">
        <v>70545</v>
      </c>
      <c r="J2013" s="101">
        <v>70545</v>
      </c>
      <c r="K2013" s="101">
        <v>70545</v>
      </c>
      <c r="L2013" s="101">
        <v>70545</v>
      </c>
      <c r="M2013" s="101">
        <v>70545</v>
      </c>
      <c r="N2013" s="101">
        <v>70545</v>
      </c>
      <c r="O2013" s="101">
        <v>70545</v>
      </c>
      <c r="P2013" s="83">
        <f t="shared" si="132"/>
        <v>846540</v>
      </c>
    </row>
    <row r="2014" spans="1:16" x14ac:dyDescent="0.25">
      <c r="A2014" s="327">
        <v>912</v>
      </c>
      <c r="B2014" s="329" t="s">
        <v>428</v>
      </c>
      <c r="C2014" s="156">
        <v>11</v>
      </c>
      <c r="D2014" s="101"/>
      <c r="E2014" s="31"/>
      <c r="F2014" s="31"/>
      <c r="G2014" s="31"/>
      <c r="H2014" s="31"/>
      <c r="I2014" s="31"/>
      <c r="J2014" s="31"/>
      <c r="K2014" s="31"/>
      <c r="L2014" s="31"/>
      <c r="M2014" s="31"/>
      <c r="N2014" s="31"/>
      <c r="O2014" s="31"/>
      <c r="P2014" s="83">
        <f t="shared" si="132"/>
        <v>0</v>
      </c>
    </row>
    <row r="2015" spans="1:16" x14ac:dyDescent="0.25">
      <c r="A2015" s="328"/>
      <c r="B2015" s="330"/>
      <c r="C2015" s="156">
        <v>14</v>
      </c>
      <c r="D2015" s="101"/>
      <c r="E2015" s="31"/>
      <c r="F2015" s="31"/>
      <c r="G2015" s="31"/>
      <c r="H2015" s="31"/>
      <c r="I2015" s="31"/>
      <c r="J2015" s="31"/>
      <c r="K2015" s="31"/>
      <c r="L2015" s="31"/>
      <c r="M2015" s="31"/>
      <c r="N2015" s="31"/>
      <c r="O2015" s="31"/>
      <c r="P2015" s="83">
        <f t="shared" si="132"/>
        <v>0</v>
      </c>
    </row>
    <row r="2016" spans="1:16" x14ac:dyDescent="0.25">
      <c r="A2016" s="328"/>
      <c r="B2016" s="330"/>
      <c r="C2016" s="156">
        <v>15</v>
      </c>
      <c r="D2016" s="101"/>
      <c r="E2016" s="31"/>
      <c r="F2016" s="31"/>
      <c r="G2016" s="31"/>
      <c r="H2016" s="31"/>
      <c r="I2016" s="31"/>
      <c r="J2016" s="31"/>
      <c r="K2016" s="31"/>
      <c r="L2016" s="31"/>
      <c r="M2016" s="31"/>
      <c r="N2016" s="31"/>
      <c r="O2016" s="31"/>
      <c r="P2016" s="83">
        <f t="shared" si="132"/>
        <v>0</v>
      </c>
    </row>
    <row r="2017" spans="1:16" x14ac:dyDescent="0.25">
      <c r="A2017" s="328"/>
      <c r="B2017" s="330"/>
      <c r="C2017" s="156">
        <v>16</v>
      </c>
      <c r="D2017" s="101"/>
      <c r="E2017" s="31"/>
      <c r="F2017" s="31"/>
      <c r="G2017" s="31"/>
      <c r="H2017" s="31"/>
      <c r="I2017" s="31"/>
      <c r="J2017" s="31"/>
      <c r="K2017" s="31"/>
      <c r="L2017" s="31"/>
      <c r="M2017" s="31"/>
      <c r="N2017" s="31"/>
      <c r="O2017" s="31"/>
      <c r="P2017" s="83">
        <f t="shared" si="132"/>
        <v>0</v>
      </c>
    </row>
    <row r="2018" spans="1:16" x14ac:dyDescent="0.25">
      <c r="A2018" s="328"/>
      <c r="B2018" s="330"/>
      <c r="C2018" s="156">
        <v>17</v>
      </c>
      <c r="D2018" s="101"/>
      <c r="E2018" s="31"/>
      <c r="F2018" s="31"/>
      <c r="G2018" s="31"/>
      <c r="H2018" s="31"/>
      <c r="I2018" s="31"/>
      <c r="J2018" s="31"/>
      <c r="K2018" s="31"/>
      <c r="L2018" s="31"/>
      <c r="M2018" s="31"/>
      <c r="N2018" s="31"/>
      <c r="O2018" s="31"/>
      <c r="P2018" s="83">
        <f t="shared" si="132"/>
        <v>0</v>
      </c>
    </row>
    <row r="2019" spans="1:16" x14ac:dyDescent="0.25">
      <c r="A2019" s="328"/>
      <c r="B2019" s="330"/>
      <c r="C2019" s="156">
        <v>25</v>
      </c>
      <c r="D2019" s="101"/>
      <c r="E2019" s="31"/>
      <c r="F2019" s="31"/>
      <c r="G2019" s="31"/>
      <c r="H2019" s="31"/>
      <c r="I2019" s="31"/>
      <c r="J2019" s="31"/>
      <c r="K2019" s="31"/>
      <c r="L2019" s="31"/>
      <c r="M2019" s="31"/>
      <c r="N2019" s="31"/>
      <c r="O2019" s="31"/>
      <c r="P2019" s="83">
        <f t="shared" si="132"/>
        <v>0</v>
      </c>
    </row>
    <row r="2020" spans="1:16" x14ac:dyDescent="0.25">
      <c r="A2020" s="327">
        <v>913</v>
      </c>
      <c r="B2020" s="329" t="s">
        <v>429</v>
      </c>
      <c r="C2020" s="156">
        <v>11</v>
      </c>
      <c r="D2020" s="101"/>
      <c r="E2020" s="31"/>
      <c r="F2020" s="31"/>
      <c r="G2020" s="31"/>
      <c r="H2020" s="31"/>
      <c r="I2020" s="31"/>
      <c r="J2020" s="31"/>
      <c r="K2020" s="31"/>
      <c r="L2020" s="31"/>
      <c r="M2020" s="31"/>
      <c r="N2020" s="31"/>
      <c r="O2020" s="31"/>
      <c r="P2020" s="83">
        <f t="shared" si="132"/>
        <v>0</v>
      </c>
    </row>
    <row r="2021" spans="1:16" x14ac:dyDescent="0.25">
      <c r="A2021" s="328"/>
      <c r="B2021" s="330"/>
      <c r="C2021" s="156">
        <v>14</v>
      </c>
      <c r="D2021" s="101"/>
      <c r="E2021" s="31"/>
      <c r="F2021" s="31"/>
      <c r="G2021" s="31"/>
      <c r="H2021" s="31"/>
      <c r="I2021" s="31"/>
      <c r="J2021" s="31"/>
      <c r="K2021" s="31"/>
      <c r="L2021" s="31"/>
      <c r="M2021" s="31"/>
      <c r="N2021" s="31"/>
      <c r="O2021" s="31"/>
      <c r="P2021" s="83">
        <f t="shared" si="132"/>
        <v>0</v>
      </c>
    </row>
    <row r="2022" spans="1:16" x14ac:dyDescent="0.25">
      <c r="A2022" s="328"/>
      <c r="B2022" s="330"/>
      <c r="C2022" s="156">
        <v>15</v>
      </c>
      <c r="D2022" s="101"/>
      <c r="E2022" s="31"/>
      <c r="F2022" s="31"/>
      <c r="G2022" s="31"/>
      <c r="H2022" s="31"/>
      <c r="I2022" s="31"/>
      <c r="J2022" s="31"/>
      <c r="K2022" s="31"/>
      <c r="L2022" s="31"/>
      <c r="M2022" s="31"/>
      <c r="N2022" s="31"/>
      <c r="O2022" s="31"/>
      <c r="P2022" s="83">
        <f t="shared" si="132"/>
        <v>0</v>
      </c>
    </row>
    <row r="2023" spans="1:16" x14ac:dyDescent="0.25">
      <c r="A2023" s="328"/>
      <c r="B2023" s="330"/>
      <c r="C2023" s="156">
        <v>16</v>
      </c>
      <c r="D2023" s="101"/>
      <c r="E2023" s="31"/>
      <c r="F2023" s="31"/>
      <c r="G2023" s="31"/>
      <c r="H2023" s="31"/>
      <c r="I2023" s="31"/>
      <c r="J2023" s="31"/>
      <c r="K2023" s="31"/>
      <c r="L2023" s="31"/>
      <c r="M2023" s="31"/>
      <c r="N2023" s="31"/>
      <c r="O2023" s="31"/>
      <c r="P2023" s="83">
        <f t="shared" si="132"/>
        <v>0</v>
      </c>
    </row>
    <row r="2024" spans="1:16" x14ac:dyDescent="0.25">
      <c r="A2024" s="328"/>
      <c r="B2024" s="330"/>
      <c r="C2024" s="156">
        <v>17</v>
      </c>
      <c r="D2024" s="101"/>
      <c r="E2024" s="31"/>
      <c r="F2024" s="31"/>
      <c r="G2024" s="31"/>
      <c r="H2024" s="31"/>
      <c r="I2024" s="31"/>
      <c r="J2024" s="31"/>
      <c r="K2024" s="31"/>
      <c r="L2024" s="31"/>
      <c r="M2024" s="31"/>
      <c r="N2024" s="31"/>
      <c r="O2024" s="31"/>
      <c r="P2024" s="83">
        <f t="shared" si="132"/>
        <v>0</v>
      </c>
    </row>
    <row r="2025" spans="1:16" x14ac:dyDescent="0.25">
      <c r="A2025" s="328"/>
      <c r="B2025" s="330"/>
      <c r="C2025" s="156">
        <v>25</v>
      </c>
      <c r="D2025" s="101"/>
      <c r="E2025" s="31"/>
      <c r="F2025" s="31"/>
      <c r="G2025" s="31"/>
      <c r="H2025" s="31"/>
      <c r="I2025" s="31"/>
      <c r="J2025" s="31"/>
      <c r="K2025" s="31"/>
      <c r="L2025" s="31"/>
      <c r="M2025" s="31"/>
      <c r="N2025" s="31"/>
      <c r="O2025" s="31"/>
      <c r="P2025" s="83">
        <f t="shared" si="132"/>
        <v>0</v>
      </c>
    </row>
    <row r="2026" spans="1:16" x14ac:dyDescent="0.25">
      <c r="A2026" s="99">
        <v>914</v>
      </c>
      <c r="B2026" s="100" t="s">
        <v>430</v>
      </c>
      <c r="C2026" s="151"/>
      <c r="D2026" s="151"/>
      <c r="E2026" s="151"/>
      <c r="F2026" s="151"/>
      <c r="G2026" s="151"/>
      <c r="H2026" s="151"/>
      <c r="I2026" s="151"/>
      <c r="J2026" s="151"/>
      <c r="K2026" s="151"/>
      <c r="L2026" s="151"/>
      <c r="M2026" s="151"/>
      <c r="N2026" s="151"/>
      <c r="O2026" s="151"/>
      <c r="P2026" s="102">
        <f t="shared" si="132"/>
        <v>0</v>
      </c>
    </row>
    <row r="2027" spans="1:16" ht="15" customHeight="1" x14ac:dyDescent="0.25">
      <c r="A2027" s="99">
        <v>915</v>
      </c>
      <c r="B2027" s="100" t="s">
        <v>431</v>
      </c>
      <c r="C2027" s="151"/>
      <c r="D2027" s="151"/>
      <c r="E2027" s="151"/>
      <c r="F2027" s="151"/>
      <c r="G2027" s="151"/>
      <c r="H2027" s="151"/>
      <c r="I2027" s="151"/>
      <c r="J2027" s="151"/>
      <c r="K2027" s="151"/>
      <c r="L2027" s="151"/>
      <c r="M2027" s="151"/>
      <c r="N2027" s="151"/>
      <c r="O2027" s="151"/>
      <c r="P2027" s="102">
        <f t="shared" si="132"/>
        <v>0</v>
      </c>
    </row>
    <row r="2028" spans="1:16" x14ac:dyDescent="0.25">
      <c r="A2028" s="99">
        <v>916</v>
      </c>
      <c r="B2028" s="100" t="s">
        <v>432</v>
      </c>
      <c r="C2028" s="151"/>
      <c r="D2028" s="151"/>
      <c r="E2028" s="151"/>
      <c r="F2028" s="151"/>
      <c r="G2028" s="151"/>
      <c r="H2028" s="151"/>
      <c r="I2028" s="151"/>
      <c r="J2028" s="151"/>
      <c r="K2028" s="151"/>
      <c r="L2028" s="151"/>
      <c r="M2028" s="151"/>
      <c r="N2028" s="151"/>
      <c r="O2028" s="151"/>
      <c r="P2028" s="102">
        <f t="shared" si="132"/>
        <v>0</v>
      </c>
    </row>
    <row r="2029" spans="1:16" x14ac:dyDescent="0.25">
      <c r="A2029" s="99">
        <v>917</v>
      </c>
      <c r="B2029" s="100" t="s">
        <v>433</v>
      </c>
      <c r="C2029" s="151"/>
      <c r="D2029" s="151"/>
      <c r="E2029" s="151"/>
      <c r="F2029" s="151"/>
      <c r="G2029" s="151"/>
      <c r="H2029" s="151"/>
      <c r="I2029" s="151"/>
      <c r="J2029" s="151"/>
      <c r="K2029" s="151"/>
      <c r="L2029" s="151"/>
      <c r="M2029" s="151"/>
      <c r="N2029" s="151"/>
      <c r="O2029" s="151"/>
      <c r="P2029" s="102">
        <f t="shared" si="132"/>
        <v>0</v>
      </c>
    </row>
    <row r="2030" spans="1:16" x14ac:dyDescent="0.25">
      <c r="A2030" s="99">
        <v>918</v>
      </c>
      <c r="B2030" s="100" t="s">
        <v>434</v>
      </c>
      <c r="C2030" s="151"/>
      <c r="D2030" s="151"/>
      <c r="E2030" s="151"/>
      <c r="F2030" s="151"/>
      <c r="G2030" s="151"/>
      <c r="H2030" s="151"/>
      <c r="I2030" s="151"/>
      <c r="J2030" s="151"/>
      <c r="K2030" s="151"/>
      <c r="L2030" s="151"/>
      <c r="M2030" s="151"/>
      <c r="N2030" s="151"/>
      <c r="O2030" s="151"/>
      <c r="P2030" s="102">
        <f t="shared" si="132"/>
        <v>0</v>
      </c>
    </row>
    <row r="2031" spans="1:16" x14ac:dyDescent="0.25">
      <c r="A2031" s="112">
        <v>9200</v>
      </c>
      <c r="B2031" s="321" t="s">
        <v>435</v>
      </c>
      <c r="C2031" s="322"/>
      <c r="D2031" s="110">
        <f t="shared" ref="D2031:P2031" si="133">SUM(D2032:D2054)</f>
        <v>12000</v>
      </c>
      <c r="E2031" s="111">
        <f t="shared" si="133"/>
        <v>12000</v>
      </c>
      <c r="F2031" s="111">
        <f t="shared" si="133"/>
        <v>12000</v>
      </c>
      <c r="G2031" s="111">
        <f t="shared" si="133"/>
        <v>12000</v>
      </c>
      <c r="H2031" s="111">
        <f t="shared" si="133"/>
        <v>12000</v>
      </c>
      <c r="I2031" s="111">
        <f t="shared" si="133"/>
        <v>12000</v>
      </c>
      <c r="J2031" s="111">
        <f t="shared" si="133"/>
        <v>12000</v>
      </c>
      <c r="K2031" s="111">
        <f t="shared" si="133"/>
        <v>12000</v>
      </c>
      <c r="L2031" s="111">
        <f t="shared" si="133"/>
        <v>12000</v>
      </c>
      <c r="M2031" s="111">
        <f t="shared" si="133"/>
        <v>12000</v>
      </c>
      <c r="N2031" s="111">
        <f t="shared" si="133"/>
        <v>12000</v>
      </c>
      <c r="O2031" s="111">
        <f t="shared" si="133"/>
        <v>12000</v>
      </c>
      <c r="P2031" s="111">
        <f t="shared" si="133"/>
        <v>144000</v>
      </c>
    </row>
    <row r="2032" spans="1:16" x14ac:dyDescent="0.25">
      <c r="A2032" s="327">
        <v>921</v>
      </c>
      <c r="B2032" s="329" t="s">
        <v>725</v>
      </c>
      <c r="C2032" s="156">
        <v>11</v>
      </c>
      <c r="D2032" s="101"/>
      <c r="E2032" s="31"/>
      <c r="F2032" s="31"/>
      <c r="G2032" s="31"/>
      <c r="H2032" s="31"/>
      <c r="I2032" s="31"/>
      <c r="J2032" s="31"/>
      <c r="K2032" s="31"/>
      <c r="L2032" s="31"/>
      <c r="M2032" s="31"/>
      <c r="N2032" s="31"/>
      <c r="O2032" s="31"/>
      <c r="P2032" s="83">
        <f t="shared" ref="P2032:P2054" si="134">SUM(D2032:O2032)</f>
        <v>0</v>
      </c>
    </row>
    <row r="2033" spans="1:16" x14ac:dyDescent="0.25">
      <c r="A2033" s="328"/>
      <c r="B2033" s="330"/>
      <c r="C2033" s="156">
        <v>14</v>
      </c>
      <c r="D2033" s="101"/>
      <c r="E2033" s="31"/>
      <c r="F2033" s="31"/>
      <c r="G2033" s="31"/>
      <c r="H2033" s="31"/>
      <c r="I2033" s="31"/>
      <c r="J2033" s="31"/>
      <c r="K2033" s="31"/>
      <c r="L2033" s="31"/>
      <c r="M2033" s="31"/>
      <c r="N2033" s="31"/>
      <c r="O2033" s="31"/>
      <c r="P2033" s="83">
        <f t="shared" si="134"/>
        <v>0</v>
      </c>
    </row>
    <row r="2034" spans="1:16" x14ac:dyDescent="0.25">
      <c r="A2034" s="328"/>
      <c r="B2034" s="330"/>
      <c r="C2034" s="156">
        <v>15</v>
      </c>
      <c r="D2034" s="101"/>
      <c r="E2034" s="101"/>
      <c r="F2034" s="101"/>
      <c r="G2034" s="101"/>
      <c r="H2034" s="101"/>
      <c r="I2034" s="101"/>
      <c r="J2034" s="101"/>
      <c r="K2034" s="101"/>
      <c r="L2034" s="101"/>
      <c r="M2034" s="101"/>
      <c r="N2034" s="101"/>
      <c r="O2034" s="101"/>
      <c r="P2034" s="83">
        <f t="shared" si="134"/>
        <v>0</v>
      </c>
    </row>
    <row r="2035" spans="1:16" x14ac:dyDescent="0.25">
      <c r="A2035" s="328"/>
      <c r="B2035" s="330"/>
      <c r="C2035" s="156">
        <v>16</v>
      </c>
      <c r="D2035" s="101"/>
      <c r="E2035" s="31"/>
      <c r="F2035" s="31"/>
      <c r="G2035" s="31"/>
      <c r="H2035" s="31"/>
      <c r="I2035" s="31"/>
      <c r="J2035" s="31"/>
      <c r="K2035" s="31"/>
      <c r="L2035" s="31"/>
      <c r="M2035" s="31"/>
      <c r="N2035" s="31"/>
      <c r="O2035" s="31"/>
      <c r="P2035" s="83">
        <f t="shared" si="134"/>
        <v>0</v>
      </c>
    </row>
    <row r="2036" spans="1:16" x14ac:dyDescent="0.25">
      <c r="A2036" s="328"/>
      <c r="B2036" s="330"/>
      <c r="C2036" s="156">
        <v>17</v>
      </c>
      <c r="D2036" s="101"/>
      <c r="E2036" s="31"/>
      <c r="F2036" s="31"/>
      <c r="G2036" s="31"/>
      <c r="H2036" s="31"/>
      <c r="I2036" s="31"/>
      <c r="J2036" s="31"/>
      <c r="K2036" s="31"/>
      <c r="L2036" s="31"/>
      <c r="M2036" s="31"/>
      <c r="N2036" s="31"/>
      <c r="O2036" s="31"/>
      <c r="P2036" s="83">
        <f t="shared" si="134"/>
        <v>0</v>
      </c>
    </row>
    <row r="2037" spans="1:16" x14ac:dyDescent="0.25">
      <c r="A2037" s="328"/>
      <c r="B2037" s="330"/>
      <c r="C2037" s="156">
        <v>25</v>
      </c>
      <c r="D2037" s="31">
        <v>12000</v>
      </c>
      <c r="E2037" s="31">
        <v>12000</v>
      </c>
      <c r="F2037" s="31">
        <v>12000</v>
      </c>
      <c r="G2037" s="31">
        <v>12000</v>
      </c>
      <c r="H2037" s="31">
        <v>12000</v>
      </c>
      <c r="I2037" s="31">
        <v>12000</v>
      </c>
      <c r="J2037" s="31">
        <v>12000</v>
      </c>
      <c r="K2037" s="31">
        <v>12000</v>
      </c>
      <c r="L2037" s="31">
        <v>12000</v>
      </c>
      <c r="M2037" s="31">
        <v>12000</v>
      </c>
      <c r="N2037" s="31">
        <v>12000</v>
      </c>
      <c r="O2037" s="31">
        <v>12000</v>
      </c>
      <c r="P2037" s="83">
        <f>SUM(D2037:O2037)</f>
        <v>144000</v>
      </c>
    </row>
    <row r="2038" spans="1:16" x14ac:dyDescent="0.25">
      <c r="A2038" s="327">
        <v>922</v>
      </c>
      <c r="B2038" s="329" t="s">
        <v>436</v>
      </c>
      <c r="C2038" s="156">
        <v>11</v>
      </c>
      <c r="D2038" s="101"/>
      <c r="E2038" s="31"/>
      <c r="F2038" s="31"/>
      <c r="G2038" s="31"/>
      <c r="H2038" s="31"/>
      <c r="I2038" s="31"/>
      <c r="J2038" s="31"/>
      <c r="K2038" s="31"/>
      <c r="L2038" s="31"/>
      <c r="M2038" s="31"/>
      <c r="N2038" s="31"/>
      <c r="O2038" s="31"/>
      <c r="P2038" s="83">
        <f t="shared" si="134"/>
        <v>0</v>
      </c>
    </row>
    <row r="2039" spans="1:16" x14ac:dyDescent="0.25">
      <c r="A2039" s="328"/>
      <c r="B2039" s="330"/>
      <c r="C2039" s="156">
        <v>14</v>
      </c>
      <c r="D2039" s="101"/>
      <c r="E2039" s="31"/>
      <c r="F2039" s="31"/>
      <c r="G2039" s="31"/>
      <c r="H2039" s="31"/>
      <c r="I2039" s="31"/>
      <c r="J2039" s="31"/>
      <c r="K2039" s="31"/>
      <c r="L2039" s="31"/>
      <c r="M2039" s="31"/>
      <c r="N2039" s="31"/>
      <c r="O2039" s="31"/>
      <c r="P2039" s="83">
        <f t="shared" si="134"/>
        <v>0</v>
      </c>
    </row>
    <row r="2040" spans="1:16" x14ac:dyDescent="0.25">
      <c r="A2040" s="328"/>
      <c r="B2040" s="330"/>
      <c r="C2040" s="156">
        <v>15</v>
      </c>
      <c r="D2040" s="101"/>
      <c r="E2040" s="31"/>
      <c r="F2040" s="31"/>
      <c r="G2040" s="31"/>
      <c r="H2040" s="31"/>
      <c r="I2040" s="31"/>
      <c r="J2040" s="31"/>
      <c r="K2040" s="31"/>
      <c r="L2040" s="31"/>
      <c r="M2040" s="31"/>
      <c r="N2040" s="31"/>
      <c r="O2040" s="31"/>
      <c r="P2040" s="83">
        <f t="shared" si="134"/>
        <v>0</v>
      </c>
    </row>
    <row r="2041" spans="1:16" x14ac:dyDescent="0.25">
      <c r="A2041" s="328"/>
      <c r="B2041" s="330"/>
      <c r="C2041" s="156">
        <v>16</v>
      </c>
      <c r="D2041" s="101"/>
      <c r="E2041" s="31"/>
      <c r="F2041" s="31"/>
      <c r="G2041" s="31"/>
      <c r="H2041" s="31"/>
      <c r="I2041" s="31"/>
      <c r="J2041" s="31"/>
      <c r="K2041" s="31"/>
      <c r="L2041" s="31"/>
      <c r="M2041" s="31"/>
      <c r="N2041" s="31"/>
      <c r="O2041" s="31"/>
      <c r="P2041" s="83">
        <f t="shared" si="134"/>
        <v>0</v>
      </c>
    </row>
    <row r="2042" spans="1:16" x14ac:dyDescent="0.25">
      <c r="A2042" s="328"/>
      <c r="B2042" s="330"/>
      <c r="C2042" s="156">
        <v>17</v>
      </c>
      <c r="D2042" s="101"/>
      <c r="E2042" s="31"/>
      <c r="F2042" s="31"/>
      <c r="G2042" s="31"/>
      <c r="H2042" s="31"/>
      <c r="I2042" s="31"/>
      <c r="J2042" s="31"/>
      <c r="K2042" s="31"/>
      <c r="L2042" s="31"/>
      <c r="M2042" s="31"/>
      <c r="N2042" s="31"/>
      <c r="O2042" s="31"/>
      <c r="P2042" s="83">
        <f t="shared" si="134"/>
        <v>0</v>
      </c>
    </row>
    <row r="2043" spans="1:16" x14ac:dyDescent="0.25">
      <c r="A2043" s="328"/>
      <c r="B2043" s="330"/>
      <c r="C2043" s="156">
        <v>25</v>
      </c>
      <c r="D2043" s="101"/>
      <c r="E2043" s="31"/>
      <c r="F2043" s="31"/>
      <c r="G2043" s="31"/>
      <c r="H2043" s="31"/>
      <c r="I2043" s="31"/>
      <c r="J2043" s="31"/>
      <c r="K2043" s="31"/>
      <c r="L2043" s="31"/>
      <c r="M2043" s="31"/>
      <c r="N2043" s="31"/>
      <c r="O2043" s="31"/>
      <c r="P2043" s="83">
        <f t="shared" si="134"/>
        <v>0</v>
      </c>
    </row>
    <row r="2044" spans="1:16" x14ac:dyDescent="0.25">
      <c r="A2044" s="327">
        <v>923</v>
      </c>
      <c r="B2044" s="329" t="s">
        <v>437</v>
      </c>
      <c r="C2044" s="156">
        <v>11</v>
      </c>
      <c r="D2044" s="101"/>
      <c r="E2044" s="31"/>
      <c r="F2044" s="31"/>
      <c r="G2044" s="31"/>
      <c r="H2044" s="31"/>
      <c r="I2044" s="31"/>
      <c r="J2044" s="31"/>
      <c r="K2044" s="31"/>
      <c r="L2044" s="31"/>
      <c r="M2044" s="31"/>
      <c r="N2044" s="31"/>
      <c r="O2044" s="31"/>
      <c r="P2044" s="83">
        <f t="shared" si="134"/>
        <v>0</v>
      </c>
    </row>
    <row r="2045" spans="1:16" x14ac:dyDescent="0.25">
      <c r="A2045" s="328"/>
      <c r="B2045" s="330"/>
      <c r="C2045" s="156">
        <v>14</v>
      </c>
      <c r="D2045" s="101"/>
      <c r="E2045" s="31"/>
      <c r="F2045" s="31"/>
      <c r="G2045" s="31"/>
      <c r="H2045" s="31"/>
      <c r="I2045" s="31"/>
      <c r="J2045" s="31"/>
      <c r="K2045" s="31"/>
      <c r="L2045" s="31"/>
      <c r="M2045" s="31"/>
      <c r="N2045" s="31"/>
      <c r="O2045" s="31"/>
      <c r="P2045" s="83">
        <f t="shared" si="134"/>
        <v>0</v>
      </c>
    </row>
    <row r="2046" spans="1:16" x14ac:dyDescent="0.25">
      <c r="A2046" s="328"/>
      <c r="B2046" s="330"/>
      <c r="C2046" s="156">
        <v>15</v>
      </c>
      <c r="D2046" s="101"/>
      <c r="E2046" s="31"/>
      <c r="F2046" s="31"/>
      <c r="G2046" s="31"/>
      <c r="H2046" s="31"/>
      <c r="I2046" s="31"/>
      <c r="J2046" s="31"/>
      <c r="K2046" s="31"/>
      <c r="L2046" s="31"/>
      <c r="M2046" s="31"/>
      <c r="N2046" s="31"/>
      <c r="O2046" s="31"/>
      <c r="P2046" s="83">
        <f t="shared" si="134"/>
        <v>0</v>
      </c>
    </row>
    <row r="2047" spans="1:16" x14ac:dyDescent="0.25">
      <c r="A2047" s="328"/>
      <c r="B2047" s="330"/>
      <c r="C2047" s="156">
        <v>16</v>
      </c>
      <c r="D2047" s="101"/>
      <c r="E2047" s="31"/>
      <c r="F2047" s="31"/>
      <c r="G2047" s="31"/>
      <c r="H2047" s="31"/>
      <c r="I2047" s="31"/>
      <c r="J2047" s="31"/>
      <c r="K2047" s="31"/>
      <c r="L2047" s="31"/>
      <c r="M2047" s="31"/>
      <c r="N2047" s="31"/>
      <c r="O2047" s="31"/>
      <c r="P2047" s="83">
        <f t="shared" si="134"/>
        <v>0</v>
      </c>
    </row>
    <row r="2048" spans="1:16" x14ac:dyDescent="0.25">
      <c r="A2048" s="328"/>
      <c r="B2048" s="330"/>
      <c r="C2048" s="156">
        <v>17</v>
      </c>
      <c r="D2048" s="101"/>
      <c r="E2048" s="31"/>
      <c r="F2048" s="31"/>
      <c r="G2048" s="31"/>
      <c r="H2048" s="31"/>
      <c r="I2048" s="31"/>
      <c r="J2048" s="31"/>
      <c r="K2048" s="31"/>
      <c r="L2048" s="31"/>
      <c r="M2048" s="31"/>
      <c r="N2048" s="31"/>
      <c r="O2048" s="31"/>
      <c r="P2048" s="83">
        <f t="shared" si="134"/>
        <v>0</v>
      </c>
    </row>
    <row r="2049" spans="1:16" x14ac:dyDescent="0.25">
      <c r="A2049" s="328"/>
      <c r="B2049" s="330"/>
      <c r="C2049" s="156">
        <v>25</v>
      </c>
      <c r="D2049" s="101"/>
      <c r="E2049" s="31"/>
      <c r="F2049" s="31"/>
      <c r="G2049" s="31"/>
      <c r="H2049" s="31"/>
      <c r="I2049" s="31"/>
      <c r="J2049" s="31"/>
      <c r="K2049" s="31"/>
      <c r="L2049" s="31"/>
      <c r="M2049" s="31"/>
      <c r="N2049" s="31"/>
      <c r="O2049" s="31"/>
      <c r="P2049" s="83">
        <f t="shared" si="134"/>
        <v>0</v>
      </c>
    </row>
    <row r="2050" spans="1:16" x14ac:dyDescent="0.25">
      <c r="A2050" s="99">
        <v>924</v>
      </c>
      <c r="B2050" s="100" t="s">
        <v>438</v>
      </c>
      <c r="C2050" s="151"/>
      <c r="D2050" s="151"/>
      <c r="E2050" s="151"/>
      <c r="F2050" s="151"/>
      <c r="G2050" s="151"/>
      <c r="H2050" s="151"/>
      <c r="I2050" s="151"/>
      <c r="J2050" s="151"/>
      <c r="K2050" s="151"/>
      <c r="L2050" s="151"/>
      <c r="M2050" s="151"/>
      <c r="N2050" s="151"/>
      <c r="O2050" s="151"/>
      <c r="P2050" s="102">
        <f t="shared" si="134"/>
        <v>0</v>
      </c>
    </row>
    <row r="2051" spans="1:16" x14ac:dyDescent="0.25">
      <c r="A2051" s="99">
        <v>925</v>
      </c>
      <c r="B2051" s="100" t="s">
        <v>439</v>
      </c>
      <c r="C2051" s="151"/>
      <c r="D2051" s="151"/>
      <c r="E2051" s="151"/>
      <c r="F2051" s="151"/>
      <c r="G2051" s="151"/>
      <c r="H2051" s="151"/>
      <c r="I2051" s="151"/>
      <c r="J2051" s="151"/>
      <c r="K2051" s="151"/>
      <c r="L2051" s="151"/>
      <c r="M2051" s="151"/>
      <c r="N2051" s="151"/>
      <c r="O2051" s="151"/>
      <c r="P2051" s="102">
        <f t="shared" si="134"/>
        <v>0</v>
      </c>
    </row>
    <row r="2052" spans="1:16" x14ac:dyDescent="0.25">
      <c r="A2052" s="99">
        <v>926</v>
      </c>
      <c r="B2052" s="100" t="s">
        <v>440</v>
      </c>
      <c r="C2052" s="151"/>
      <c r="D2052" s="151"/>
      <c r="E2052" s="151"/>
      <c r="F2052" s="151"/>
      <c r="G2052" s="151"/>
      <c r="H2052" s="151"/>
      <c r="I2052" s="151"/>
      <c r="J2052" s="151"/>
      <c r="K2052" s="151"/>
      <c r="L2052" s="151"/>
      <c r="M2052" s="151"/>
      <c r="N2052" s="151"/>
      <c r="O2052" s="151"/>
      <c r="P2052" s="102">
        <f t="shared" si="134"/>
        <v>0</v>
      </c>
    </row>
    <row r="2053" spans="1:16" x14ac:dyDescent="0.25">
      <c r="A2053" s="99">
        <v>927</v>
      </c>
      <c r="B2053" s="100" t="s">
        <v>441</v>
      </c>
      <c r="C2053" s="151"/>
      <c r="D2053" s="151"/>
      <c r="E2053" s="151"/>
      <c r="F2053" s="151"/>
      <c r="G2053" s="151"/>
      <c r="H2053" s="151"/>
      <c r="I2053" s="151"/>
      <c r="J2053" s="151"/>
      <c r="K2053" s="151"/>
      <c r="L2053" s="151"/>
      <c r="M2053" s="151"/>
      <c r="N2053" s="151"/>
      <c r="O2053" s="151"/>
      <c r="P2053" s="102">
        <f t="shared" si="134"/>
        <v>0</v>
      </c>
    </row>
    <row r="2054" spans="1:16" x14ac:dyDescent="0.25">
      <c r="A2054" s="99">
        <v>928</v>
      </c>
      <c r="B2054" s="100" t="s">
        <v>442</v>
      </c>
      <c r="C2054" s="151"/>
      <c r="D2054" s="151"/>
      <c r="E2054" s="151"/>
      <c r="F2054" s="151"/>
      <c r="G2054" s="151"/>
      <c r="H2054" s="151"/>
      <c r="I2054" s="151"/>
      <c r="J2054" s="151"/>
      <c r="K2054" s="151"/>
      <c r="L2054" s="151"/>
      <c r="M2054" s="151"/>
      <c r="N2054" s="151"/>
      <c r="O2054" s="151"/>
      <c r="P2054" s="102">
        <f t="shared" si="134"/>
        <v>0</v>
      </c>
    </row>
    <row r="2055" spans="1:16" x14ac:dyDescent="0.25">
      <c r="A2055" s="112">
        <v>9300</v>
      </c>
      <c r="B2055" s="321" t="s">
        <v>443</v>
      </c>
      <c r="C2055" s="322"/>
      <c r="D2055" s="110">
        <f t="shared" ref="D2055:P2055" si="135">SUM(D2056:D2062)</f>
        <v>0</v>
      </c>
      <c r="E2055" s="111">
        <f t="shared" si="135"/>
        <v>0</v>
      </c>
      <c r="F2055" s="111">
        <f t="shared" si="135"/>
        <v>0</v>
      </c>
      <c r="G2055" s="111">
        <f t="shared" si="135"/>
        <v>0</v>
      </c>
      <c r="H2055" s="111">
        <f t="shared" si="135"/>
        <v>0</v>
      </c>
      <c r="I2055" s="111">
        <f t="shared" si="135"/>
        <v>0</v>
      </c>
      <c r="J2055" s="111">
        <f t="shared" si="135"/>
        <v>0</v>
      </c>
      <c r="K2055" s="111">
        <f t="shared" si="135"/>
        <v>0</v>
      </c>
      <c r="L2055" s="111">
        <f t="shared" si="135"/>
        <v>0</v>
      </c>
      <c r="M2055" s="111">
        <f t="shared" si="135"/>
        <v>0</v>
      </c>
      <c r="N2055" s="111">
        <f t="shared" si="135"/>
        <v>0</v>
      </c>
      <c r="O2055" s="111">
        <f t="shared" si="135"/>
        <v>0</v>
      </c>
      <c r="P2055" s="111">
        <f t="shared" si="135"/>
        <v>0</v>
      </c>
    </row>
    <row r="2056" spans="1:16" x14ac:dyDescent="0.25">
      <c r="A2056" s="327">
        <v>931</v>
      </c>
      <c r="B2056" s="329" t="s">
        <v>444</v>
      </c>
      <c r="C2056" s="156">
        <v>11</v>
      </c>
      <c r="D2056" s="101"/>
      <c r="E2056" s="31"/>
      <c r="F2056" s="31"/>
      <c r="G2056" s="31"/>
      <c r="H2056" s="31"/>
      <c r="I2056" s="31"/>
      <c r="J2056" s="31"/>
      <c r="K2056" s="31"/>
      <c r="L2056" s="31"/>
      <c r="M2056" s="31"/>
      <c r="N2056" s="31"/>
      <c r="O2056" s="31"/>
      <c r="P2056" s="83">
        <f t="shared" ref="P2056:P2062" si="136">SUM(D2056:O2056)</f>
        <v>0</v>
      </c>
    </row>
    <row r="2057" spans="1:16" x14ac:dyDescent="0.25">
      <c r="A2057" s="328"/>
      <c r="B2057" s="330"/>
      <c r="C2057" s="156">
        <v>14</v>
      </c>
      <c r="D2057" s="101"/>
      <c r="E2057" s="31"/>
      <c r="F2057" s="31"/>
      <c r="G2057" s="31"/>
      <c r="H2057" s="31"/>
      <c r="I2057" s="31"/>
      <c r="J2057" s="31"/>
      <c r="K2057" s="31"/>
      <c r="L2057" s="31"/>
      <c r="M2057" s="31"/>
      <c r="N2057" s="31"/>
      <c r="O2057" s="31"/>
      <c r="P2057" s="83">
        <f t="shared" si="136"/>
        <v>0</v>
      </c>
    </row>
    <row r="2058" spans="1:16" x14ac:dyDescent="0.25">
      <c r="A2058" s="328"/>
      <c r="B2058" s="330"/>
      <c r="C2058" s="156">
        <v>15</v>
      </c>
      <c r="D2058" s="101"/>
      <c r="E2058" s="31"/>
      <c r="F2058" s="31"/>
      <c r="G2058" s="31"/>
      <c r="H2058" s="31"/>
      <c r="I2058" s="31"/>
      <c r="J2058" s="31"/>
      <c r="K2058" s="31"/>
      <c r="L2058" s="31"/>
      <c r="M2058" s="31"/>
      <c r="N2058" s="31"/>
      <c r="O2058" s="31"/>
      <c r="P2058" s="83">
        <f t="shared" si="136"/>
        <v>0</v>
      </c>
    </row>
    <row r="2059" spans="1:16" x14ac:dyDescent="0.25">
      <c r="A2059" s="328"/>
      <c r="B2059" s="330"/>
      <c r="C2059" s="156">
        <v>16</v>
      </c>
      <c r="D2059" s="101"/>
      <c r="E2059" s="31"/>
      <c r="F2059" s="31"/>
      <c r="G2059" s="31"/>
      <c r="H2059" s="31"/>
      <c r="I2059" s="31"/>
      <c r="J2059" s="31"/>
      <c r="K2059" s="31"/>
      <c r="L2059" s="31"/>
      <c r="M2059" s="31"/>
      <c r="N2059" s="31"/>
      <c r="O2059" s="31"/>
      <c r="P2059" s="83">
        <f t="shared" si="136"/>
        <v>0</v>
      </c>
    </row>
    <row r="2060" spans="1:16" x14ac:dyDescent="0.25">
      <c r="A2060" s="328"/>
      <c r="B2060" s="330"/>
      <c r="C2060" s="156">
        <v>17</v>
      </c>
      <c r="D2060" s="101"/>
      <c r="E2060" s="31"/>
      <c r="F2060" s="31"/>
      <c r="G2060" s="31"/>
      <c r="H2060" s="31"/>
      <c r="I2060" s="31"/>
      <c r="J2060" s="31"/>
      <c r="K2060" s="31"/>
      <c r="L2060" s="31"/>
      <c r="M2060" s="31"/>
      <c r="N2060" s="31"/>
      <c r="O2060" s="31"/>
      <c r="P2060" s="83">
        <f t="shared" si="136"/>
        <v>0</v>
      </c>
    </row>
    <row r="2061" spans="1:16" x14ac:dyDescent="0.25">
      <c r="A2061" s="328"/>
      <c r="B2061" s="330"/>
      <c r="C2061" s="156">
        <v>25</v>
      </c>
      <c r="D2061" s="101"/>
      <c r="E2061" s="31"/>
      <c r="F2061" s="31"/>
      <c r="G2061" s="31"/>
      <c r="H2061" s="31"/>
      <c r="I2061" s="31"/>
      <c r="J2061" s="31"/>
      <c r="K2061" s="31"/>
      <c r="L2061" s="31"/>
      <c r="M2061" s="31"/>
      <c r="N2061" s="31"/>
      <c r="O2061" s="31"/>
      <c r="P2061" s="83">
        <f t="shared" si="136"/>
        <v>0</v>
      </c>
    </row>
    <row r="2062" spans="1:16" x14ac:dyDescent="0.25">
      <c r="A2062" s="99">
        <v>932</v>
      </c>
      <c r="B2062" s="100" t="s">
        <v>445</v>
      </c>
      <c r="C2062" s="151"/>
      <c r="D2062" s="151"/>
      <c r="E2062" s="151"/>
      <c r="F2062" s="151"/>
      <c r="G2062" s="151"/>
      <c r="H2062" s="151"/>
      <c r="I2062" s="151"/>
      <c r="J2062" s="151"/>
      <c r="K2062" s="151"/>
      <c r="L2062" s="151"/>
      <c r="M2062" s="151"/>
      <c r="N2062" s="151"/>
      <c r="O2062" s="151"/>
      <c r="P2062" s="102">
        <f t="shared" si="136"/>
        <v>0</v>
      </c>
    </row>
    <row r="2063" spans="1:16" x14ac:dyDescent="0.25">
      <c r="A2063" s="112">
        <v>9400</v>
      </c>
      <c r="B2063" s="321" t="s">
        <v>446</v>
      </c>
      <c r="C2063" s="322"/>
      <c r="D2063" s="110">
        <f t="shared" ref="D2063:P2063" si="137">SUM(D2064:D2070)</f>
        <v>0</v>
      </c>
      <c r="E2063" s="111">
        <f t="shared" si="137"/>
        <v>0</v>
      </c>
      <c r="F2063" s="111">
        <f t="shared" si="137"/>
        <v>0</v>
      </c>
      <c r="G2063" s="111">
        <f t="shared" si="137"/>
        <v>0</v>
      </c>
      <c r="H2063" s="111">
        <f t="shared" si="137"/>
        <v>0</v>
      </c>
      <c r="I2063" s="111">
        <f t="shared" si="137"/>
        <v>0</v>
      </c>
      <c r="J2063" s="111">
        <f t="shared" si="137"/>
        <v>0</v>
      </c>
      <c r="K2063" s="111">
        <f t="shared" si="137"/>
        <v>0</v>
      </c>
      <c r="L2063" s="111">
        <f t="shared" si="137"/>
        <v>0</v>
      </c>
      <c r="M2063" s="111">
        <f t="shared" si="137"/>
        <v>0</v>
      </c>
      <c r="N2063" s="111">
        <f t="shared" si="137"/>
        <v>0</v>
      </c>
      <c r="O2063" s="111">
        <f t="shared" si="137"/>
        <v>0</v>
      </c>
      <c r="P2063" s="111">
        <f t="shared" si="137"/>
        <v>0</v>
      </c>
    </row>
    <row r="2064" spans="1:16" x14ac:dyDescent="0.25">
      <c r="A2064" s="327">
        <v>941</v>
      </c>
      <c r="B2064" s="329" t="s">
        <v>447</v>
      </c>
      <c r="C2064" s="156">
        <v>11</v>
      </c>
      <c r="D2064" s="101"/>
      <c r="E2064" s="31"/>
      <c r="F2064" s="31"/>
      <c r="G2064" s="31"/>
      <c r="H2064" s="31"/>
      <c r="I2064" s="31"/>
      <c r="J2064" s="31"/>
      <c r="K2064" s="31"/>
      <c r="L2064" s="31"/>
      <c r="M2064" s="31"/>
      <c r="N2064" s="31"/>
      <c r="O2064" s="31"/>
      <c r="P2064" s="83">
        <f t="shared" ref="P2064:P2070" si="138">SUM(D2064:O2064)</f>
        <v>0</v>
      </c>
    </row>
    <row r="2065" spans="1:16" x14ac:dyDescent="0.25">
      <c r="A2065" s="328"/>
      <c r="B2065" s="330"/>
      <c r="C2065" s="156">
        <v>14</v>
      </c>
      <c r="D2065" s="101"/>
      <c r="E2065" s="31"/>
      <c r="F2065" s="31"/>
      <c r="G2065" s="31"/>
      <c r="H2065" s="31"/>
      <c r="I2065" s="31"/>
      <c r="J2065" s="31"/>
      <c r="K2065" s="31"/>
      <c r="L2065" s="31"/>
      <c r="M2065" s="31"/>
      <c r="N2065" s="31"/>
      <c r="O2065" s="31"/>
      <c r="P2065" s="83">
        <f t="shared" si="138"/>
        <v>0</v>
      </c>
    </row>
    <row r="2066" spans="1:16" x14ac:dyDescent="0.25">
      <c r="A2066" s="328"/>
      <c r="B2066" s="330"/>
      <c r="C2066" s="156">
        <v>15</v>
      </c>
      <c r="D2066" s="101"/>
      <c r="E2066" s="31"/>
      <c r="F2066" s="31"/>
      <c r="G2066" s="31"/>
      <c r="H2066" s="31"/>
      <c r="I2066" s="31"/>
      <c r="J2066" s="31"/>
      <c r="K2066" s="31"/>
      <c r="L2066" s="31"/>
      <c r="M2066" s="31"/>
      <c r="N2066" s="31"/>
      <c r="O2066" s="31"/>
      <c r="P2066" s="83">
        <f t="shared" si="138"/>
        <v>0</v>
      </c>
    </row>
    <row r="2067" spans="1:16" x14ac:dyDescent="0.25">
      <c r="A2067" s="328"/>
      <c r="B2067" s="330"/>
      <c r="C2067" s="156">
        <v>16</v>
      </c>
      <c r="D2067" s="101"/>
      <c r="E2067" s="31"/>
      <c r="F2067" s="31"/>
      <c r="G2067" s="31"/>
      <c r="H2067" s="31"/>
      <c r="I2067" s="31"/>
      <c r="J2067" s="31"/>
      <c r="K2067" s="31"/>
      <c r="L2067" s="31"/>
      <c r="M2067" s="31"/>
      <c r="N2067" s="31"/>
      <c r="O2067" s="31"/>
      <c r="P2067" s="83">
        <f t="shared" si="138"/>
        <v>0</v>
      </c>
    </row>
    <row r="2068" spans="1:16" x14ac:dyDescent="0.25">
      <c r="A2068" s="328"/>
      <c r="B2068" s="330"/>
      <c r="C2068" s="156">
        <v>17</v>
      </c>
      <c r="D2068" s="101"/>
      <c r="E2068" s="31"/>
      <c r="F2068" s="31"/>
      <c r="G2068" s="31"/>
      <c r="H2068" s="31"/>
      <c r="I2068" s="31"/>
      <c r="J2068" s="31"/>
      <c r="K2068" s="31"/>
      <c r="L2068" s="31"/>
      <c r="M2068" s="31"/>
      <c r="N2068" s="31"/>
      <c r="O2068" s="31"/>
      <c r="P2068" s="83">
        <f t="shared" si="138"/>
        <v>0</v>
      </c>
    </row>
    <row r="2069" spans="1:16" x14ac:dyDescent="0.25">
      <c r="A2069" s="328"/>
      <c r="B2069" s="330"/>
      <c r="C2069" s="156">
        <v>25</v>
      </c>
      <c r="D2069" s="101"/>
      <c r="E2069" s="31"/>
      <c r="F2069" s="31"/>
      <c r="G2069" s="31"/>
      <c r="H2069" s="31"/>
      <c r="I2069" s="31"/>
      <c r="J2069" s="31"/>
      <c r="K2069" s="31"/>
      <c r="L2069" s="31"/>
      <c r="M2069" s="31"/>
      <c r="N2069" s="31"/>
      <c r="O2069" s="31"/>
      <c r="P2069" s="83">
        <f t="shared" si="138"/>
        <v>0</v>
      </c>
    </row>
    <row r="2070" spans="1:16" x14ac:dyDescent="0.25">
      <c r="A2070" s="99">
        <v>942</v>
      </c>
      <c r="B2070" s="100" t="s">
        <v>448</v>
      </c>
      <c r="C2070" s="151"/>
      <c r="D2070" s="151"/>
      <c r="E2070" s="151"/>
      <c r="F2070" s="151"/>
      <c r="G2070" s="151"/>
      <c r="H2070" s="151"/>
      <c r="I2070" s="151"/>
      <c r="J2070" s="151"/>
      <c r="K2070" s="151"/>
      <c r="L2070" s="151"/>
      <c r="M2070" s="151"/>
      <c r="N2070" s="151"/>
      <c r="O2070" s="151"/>
      <c r="P2070" s="102">
        <f t="shared" si="138"/>
        <v>0</v>
      </c>
    </row>
    <row r="2071" spans="1:16" x14ac:dyDescent="0.25">
      <c r="A2071" s="112">
        <v>9500</v>
      </c>
      <c r="B2071" s="321" t="s">
        <v>449</v>
      </c>
      <c r="C2071" s="322"/>
      <c r="D2071" s="110">
        <f t="shared" ref="D2071:P2071" si="139">SUM(D2072:D2077)</f>
        <v>0</v>
      </c>
      <c r="E2071" s="110">
        <f t="shared" si="139"/>
        <v>0</v>
      </c>
      <c r="F2071" s="110">
        <f t="shared" si="139"/>
        <v>0</v>
      </c>
      <c r="G2071" s="110">
        <f t="shared" si="139"/>
        <v>0</v>
      </c>
      <c r="H2071" s="110">
        <f t="shared" si="139"/>
        <v>0</v>
      </c>
      <c r="I2071" s="110">
        <f t="shared" si="139"/>
        <v>0</v>
      </c>
      <c r="J2071" s="110">
        <f t="shared" si="139"/>
        <v>0</v>
      </c>
      <c r="K2071" s="110">
        <f t="shared" si="139"/>
        <v>0</v>
      </c>
      <c r="L2071" s="110">
        <f t="shared" si="139"/>
        <v>0</v>
      </c>
      <c r="M2071" s="110">
        <f t="shared" si="139"/>
        <v>0</v>
      </c>
      <c r="N2071" s="110">
        <f t="shared" si="139"/>
        <v>0</v>
      </c>
      <c r="O2071" s="110">
        <f t="shared" si="139"/>
        <v>0</v>
      </c>
      <c r="P2071" s="110">
        <f t="shared" si="139"/>
        <v>0</v>
      </c>
    </row>
    <row r="2072" spans="1:16" x14ac:dyDescent="0.25">
      <c r="A2072" s="327">
        <v>951</v>
      </c>
      <c r="B2072" s="329" t="s">
        <v>450</v>
      </c>
      <c r="C2072" s="156">
        <v>11</v>
      </c>
      <c r="D2072" s="101"/>
      <c r="E2072" s="31"/>
      <c r="F2072" s="31"/>
      <c r="G2072" s="31"/>
      <c r="H2072" s="31"/>
      <c r="I2072" s="31"/>
      <c r="J2072" s="31"/>
      <c r="K2072" s="31"/>
      <c r="L2072" s="31"/>
      <c r="M2072" s="31"/>
      <c r="N2072" s="31"/>
      <c r="O2072" s="31"/>
      <c r="P2072" s="83">
        <f t="shared" ref="P2072:P2077" si="140">SUM(D2072:O2072)</f>
        <v>0</v>
      </c>
    </row>
    <row r="2073" spans="1:16" x14ac:dyDescent="0.25">
      <c r="A2073" s="328"/>
      <c r="B2073" s="330"/>
      <c r="C2073" s="156">
        <v>14</v>
      </c>
      <c r="D2073" s="101"/>
      <c r="E2073" s="31"/>
      <c r="F2073" s="31"/>
      <c r="G2073" s="31"/>
      <c r="H2073" s="31"/>
      <c r="I2073" s="31"/>
      <c r="J2073" s="31"/>
      <c r="K2073" s="31"/>
      <c r="L2073" s="31"/>
      <c r="M2073" s="31"/>
      <c r="N2073" s="31"/>
      <c r="O2073" s="31"/>
      <c r="P2073" s="83">
        <f t="shared" si="140"/>
        <v>0</v>
      </c>
    </row>
    <row r="2074" spans="1:16" x14ac:dyDescent="0.25">
      <c r="A2074" s="328"/>
      <c r="B2074" s="330"/>
      <c r="C2074" s="156">
        <v>15</v>
      </c>
      <c r="D2074" s="101"/>
      <c r="E2074" s="31"/>
      <c r="F2074" s="31"/>
      <c r="G2074" s="31"/>
      <c r="H2074" s="31"/>
      <c r="I2074" s="31"/>
      <c r="J2074" s="31"/>
      <c r="K2074" s="31"/>
      <c r="L2074" s="31"/>
      <c r="M2074" s="31"/>
      <c r="N2074" s="31"/>
      <c r="O2074" s="31"/>
      <c r="P2074" s="83">
        <f t="shared" si="140"/>
        <v>0</v>
      </c>
    </row>
    <row r="2075" spans="1:16" x14ac:dyDescent="0.25">
      <c r="A2075" s="328"/>
      <c r="B2075" s="330"/>
      <c r="C2075" s="156">
        <v>16</v>
      </c>
      <c r="D2075" s="101"/>
      <c r="E2075" s="31"/>
      <c r="F2075" s="31"/>
      <c r="G2075" s="31"/>
      <c r="H2075" s="31"/>
      <c r="I2075" s="31"/>
      <c r="J2075" s="31"/>
      <c r="K2075" s="31"/>
      <c r="L2075" s="31"/>
      <c r="M2075" s="31"/>
      <c r="N2075" s="31"/>
      <c r="O2075" s="31"/>
      <c r="P2075" s="83">
        <f t="shared" si="140"/>
        <v>0</v>
      </c>
    </row>
    <row r="2076" spans="1:16" x14ac:dyDescent="0.25">
      <c r="A2076" s="328"/>
      <c r="B2076" s="330"/>
      <c r="C2076" s="156">
        <v>17</v>
      </c>
      <c r="D2076" s="101"/>
      <c r="E2076" s="31"/>
      <c r="F2076" s="31"/>
      <c r="G2076" s="31"/>
      <c r="H2076" s="31"/>
      <c r="I2076" s="31"/>
      <c r="J2076" s="31"/>
      <c r="K2076" s="31"/>
      <c r="L2076" s="31"/>
      <c r="M2076" s="31"/>
      <c r="N2076" s="31"/>
      <c r="O2076" s="31"/>
      <c r="P2076" s="83">
        <f t="shared" si="140"/>
        <v>0</v>
      </c>
    </row>
    <row r="2077" spans="1:16" x14ac:dyDescent="0.25">
      <c r="A2077" s="328"/>
      <c r="B2077" s="330"/>
      <c r="C2077" s="156">
        <v>25</v>
      </c>
      <c r="D2077" s="101"/>
      <c r="E2077" s="31"/>
      <c r="F2077" s="31"/>
      <c r="G2077" s="31"/>
      <c r="H2077" s="31"/>
      <c r="I2077" s="31"/>
      <c r="J2077" s="31"/>
      <c r="K2077" s="31"/>
      <c r="L2077" s="31"/>
      <c r="M2077" s="31"/>
      <c r="N2077" s="31"/>
      <c r="O2077" s="31"/>
      <c r="P2077" s="83">
        <f t="shared" si="140"/>
        <v>0</v>
      </c>
    </row>
    <row r="2078" spans="1:16" x14ac:dyDescent="0.25">
      <c r="A2078" s="112">
        <v>9600</v>
      </c>
      <c r="B2078" s="321" t="s">
        <v>451</v>
      </c>
      <c r="C2078" s="322"/>
      <c r="D2078" s="110">
        <f>SUM(D2079:D2080)</f>
        <v>0</v>
      </c>
      <c r="E2078" s="111">
        <f t="shared" ref="E2078:P2078" si="141">SUM(E2079:E2080)</f>
        <v>0</v>
      </c>
      <c r="F2078" s="111">
        <f t="shared" si="141"/>
        <v>0</v>
      </c>
      <c r="G2078" s="111">
        <f t="shared" si="141"/>
        <v>0</v>
      </c>
      <c r="H2078" s="111">
        <f t="shared" si="141"/>
        <v>0</v>
      </c>
      <c r="I2078" s="111">
        <f t="shared" si="141"/>
        <v>0</v>
      </c>
      <c r="J2078" s="111">
        <f t="shared" si="141"/>
        <v>0</v>
      </c>
      <c r="K2078" s="111">
        <f t="shared" si="141"/>
        <v>0</v>
      </c>
      <c r="L2078" s="111">
        <f t="shared" si="141"/>
        <v>0</v>
      </c>
      <c r="M2078" s="111">
        <f t="shared" si="141"/>
        <v>0</v>
      </c>
      <c r="N2078" s="111">
        <f t="shared" si="141"/>
        <v>0</v>
      </c>
      <c r="O2078" s="111">
        <f t="shared" si="141"/>
        <v>0</v>
      </c>
      <c r="P2078" s="111">
        <f t="shared" si="141"/>
        <v>0</v>
      </c>
    </row>
    <row r="2079" spans="1:16" x14ac:dyDescent="0.25">
      <c r="A2079" s="99">
        <v>961</v>
      </c>
      <c r="B2079" s="100" t="s">
        <v>452</v>
      </c>
      <c r="C2079" s="151"/>
      <c r="D2079" s="151"/>
      <c r="E2079" s="151"/>
      <c r="F2079" s="151"/>
      <c r="G2079" s="151"/>
      <c r="H2079" s="151"/>
      <c r="I2079" s="151"/>
      <c r="J2079" s="151"/>
      <c r="K2079" s="151"/>
      <c r="L2079" s="151"/>
      <c r="M2079" s="151"/>
      <c r="N2079" s="151"/>
      <c r="O2079" s="151"/>
      <c r="P2079" s="102">
        <f>SUM(D2079:O2079)</f>
        <v>0</v>
      </c>
    </row>
    <row r="2080" spans="1:16" x14ac:dyDescent="0.25">
      <c r="A2080" s="99">
        <v>962</v>
      </c>
      <c r="B2080" s="100" t="s">
        <v>453</v>
      </c>
      <c r="C2080" s="151"/>
      <c r="D2080" s="151"/>
      <c r="E2080" s="151"/>
      <c r="F2080" s="151"/>
      <c r="G2080" s="151"/>
      <c r="H2080" s="151"/>
      <c r="I2080" s="151"/>
      <c r="J2080" s="151"/>
      <c r="K2080" s="151"/>
      <c r="L2080" s="151"/>
      <c r="M2080" s="151"/>
      <c r="N2080" s="151"/>
      <c r="O2080" s="151"/>
      <c r="P2080" s="102">
        <f>SUM(D2080:O2080)</f>
        <v>0</v>
      </c>
    </row>
    <row r="2081" spans="1:16" x14ac:dyDescent="0.25">
      <c r="A2081" s="112">
        <v>9900</v>
      </c>
      <c r="B2081" s="321" t="s">
        <v>454</v>
      </c>
      <c r="C2081" s="322"/>
      <c r="D2081" s="110">
        <f t="shared" ref="D2081:P2081" si="142">SUM(D2082:D2087)</f>
        <v>0</v>
      </c>
      <c r="E2081" s="110">
        <f t="shared" si="142"/>
        <v>0</v>
      </c>
      <c r="F2081" s="110">
        <f t="shared" si="142"/>
        <v>0</v>
      </c>
      <c r="G2081" s="110">
        <f t="shared" si="142"/>
        <v>0</v>
      </c>
      <c r="H2081" s="110">
        <f t="shared" si="142"/>
        <v>0</v>
      </c>
      <c r="I2081" s="110">
        <f t="shared" si="142"/>
        <v>0</v>
      </c>
      <c r="J2081" s="110">
        <f t="shared" si="142"/>
        <v>0</v>
      </c>
      <c r="K2081" s="110">
        <f t="shared" si="142"/>
        <v>0</v>
      </c>
      <c r="L2081" s="110">
        <f t="shared" si="142"/>
        <v>0</v>
      </c>
      <c r="M2081" s="110">
        <f t="shared" si="142"/>
        <v>0</v>
      </c>
      <c r="N2081" s="110">
        <f t="shared" si="142"/>
        <v>0</v>
      </c>
      <c r="O2081" s="110">
        <f t="shared" si="142"/>
        <v>0</v>
      </c>
      <c r="P2081" s="110">
        <f t="shared" si="142"/>
        <v>0</v>
      </c>
    </row>
    <row r="2082" spans="1:16" x14ac:dyDescent="0.25">
      <c r="A2082" s="323">
        <v>991</v>
      </c>
      <c r="B2082" s="324" t="s">
        <v>455</v>
      </c>
      <c r="C2082" s="156">
        <v>11</v>
      </c>
      <c r="D2082" s="101"/>
      <c r="E2082" s="31"/>
      <c r="F2082" s="31"/>
      <c r="G2082" s="31"/>
      <c r="H2082" s="31"/>
      <c r="I2082" s="31"/>
      <c r="J2082" s="31"/>
      <c r="K2082" s="31"/>
      <c r="L2082" s="31"/>
      <c r="M2082" s="31"/>
      <c r="N2082" s="31"/>
      <c r="O2082" s="31"/>
      <c r="P2082" s="83">
        <f t="shared" ref="P2082:P2087" si="143">SUM(D2082:O2082)</f>
        <v>0</v>
      </c>
    </row>
    <row r="2083" spans="1:16" x14ac:dyDescent="0.25">
      <c r="A2083" s="323"/>
      <c r="B2083" s="324"/>
      <c r="C2083" s="156">
        <v>14</v>
      </c>
      <c r="D2083" s="101"/>
      <c r="E2083" s="31"/>
      <c r="F2083" s="31"/>
      <c r="G2083" s="31"/>
      <c r="H2083" s="31"/>
      <c r="I2083" s="31"/>
      <c r="J2083" s="31"/>
      <c r="K2083" s="31"/>
      <c r="L2083" s="31"/>
      <c r="M2083" s="31"/>
      <c r="N2083" s="31"/>
      <c r="O2083" s="31"/>
      <c r="P2083" s="83">
        <f t="shared" si="143"/>
        <v>0</v>
      </c>
    </row>
    <row r="2084" spans="1:16" x14ac:dyDescent="0.25">
      <c r="A2084" s="323"/>
      <c r="B2084" s="324"/>
      <c r="C2084" s="156">
        <v>15</v>
      </c>
      <c r="D2084" s="101"/>
      <c r="E2084" s="31"/>
      <c r="F2084" s="31"/>
      <c r="G2084" s="31"/>
      <c r="H2084" s="31"/>
      <c r="I2084" s="31"/>
      <c r="J2084" s="31"/>
      <c r="K2084" s="31"/>
      <c r="L2084" s="31"/>
      <c r="M2084" s="31"/>
      <c r="N2084" s="31"/>
      <c r="O2084" s="31"/>
      <c r="P2084" s="83">
        <f t="shared" si="143"/>
        <v>0</v>
      </c>
    </row>
    <row r="2085" spans="1:16" x14ac:dyDescent="0.25">
      <c r="A2085" s="323"/>
      <c r="B2085" s="324"/>
      <c r="C2085" s="156">
        <v>16</v>
      </c>
      <c r="D2085" s="101"/>
      <c r="E2085" s="31"/>
      <c r="F2085" s="31"/>
      <c r="G2085" s="31"/>
      <c r="H2085" s="31"/>
      <c r="I2085" s="31"/>
      <c r="J2085" s="31"/>
      <c r="K2085" s="31"/>
      <c r="L2085" s="31"/>
      <c r="M2085" s="31"/>
      <c r="N2085" s="31"/>
      <c r="O2085" s="31"/>
      <c r="P2085" s="83">
        <f t="shared" si="143"/>
        <v>0</v>
      </c>
    </row>
    <row r="2086" spans="1:16" x14ac:dyDescent="0.25">
      <c r="A2086" s="323"/>
      <c r="B2086" s="324"/>
      <c r="C2086" s="156">
        <v>17</v>
      </c>
      <c r="D2086" s="101"/>
      <c r="E2086" s="31"/>
      <c r="F2086" s="31"/>
      <c r="G2086" s="31"/>
      <c r="H2086" s="31"/>
      <c r="I2086" s="31"/>
      <c r="J2086" s="31"/>
      <c r="K2086" s="31"/>
      <c r="L2086" s="31"/>
      <c r="M2086" s="31"/>
      <c r="N2086" s="31"/>
      <c r="O2086" s="31"/>
      <c r="P2086" s="83">
        <f t="shared" si="143"/>
        <v>0</v>
      </c>
    </row>
    <row r="2087" spans="1:16" x14ac:dyDescent="0.25">
      <c r="A2087" s="323"/>
      <c r="B2087" s="324"/>
      <c r="C2087" s="156">
        <v>25</v>
      </c>
      <c r="D2087" s="101"/>
      <c r="E2087" s="31"/>
      <c r="F2087" s="31"/>
      <c r="G2087" s="31"/>
      <c r="H2087" s="31"/>
      <c r="I2087" s="31"/>
      <c r="J2087" s="31"/>
      <c r="K2087" s="31"/>
      <c r="L2087" s="31"/>
      <c r="M2087" s="31"/>
      <c r="N2087" s="31"/>
      <c r="O2087" s="31"/>
      <c r="P2087" s="83">
        <f t="shared" si="143"/>
        <v>0</v>
      </c>
    </row>
    <row r="2088" spans="1:16" x14ac:dyDescent="0.25">
      <c r="B2088" s="325" t="s">
        <v>456</v>
      </c>
      <c r="C2088" s="326"/>
      <c r="D2088" s="118">
        <f t="shared" ref="D2088:P2088" si="144">D2+D148+D443+D837+D1081+D1531+D1697+D1956+D2006</f>
        <v>5237916</v>
      </c>
      <c r="E2088" s="118">
        <f t="shared" si="144"/>
        <v>5171916</v>
      </c>
      <c r="F2088" s="118">
        <f t="shared" si="144"/>
        <v>5171916</v>
      </c>
      <c r="G2088" s="118">
        <f t="shared" si="144"/>
        <v>7171916</v>
      </c>
      <c r="H2088" s="118">
        <f t="shared" si="144"/>
        <v>5196916</v>
      </c>
      <c r="I2088" s="118">
        <f t="shared" si="144"/>
        <v>8355038</v>
      </c>
      <c r="J2088" s="118">
        <f t="shared" si="144"/>
        <v>8355038</v>
      </c>
      <c r="K2088" s="118">
        <f t="shared" si="144"/>
        <v>14375039</v>
      </c>
      <c r="L2088" s="118">
        <f t="shared" si="144"/>
        <v>8391039</v>
      </c>
      <c r="M2088" s="118">
        <f t="shared" si="144"/>
        <v>13559882</v>
      </c>
      <c r="N2088" s="118">
        <f t="shared" si="144"/>
        <v>10540273</v>
      </c>
      <c r="O2088" s="118">
        <f t="shared" si="144"/>
        <v>10520274</v>
      </c>
      <c r="P2088" s="118">
        <f t="shared" si="144"/>
        <v>102047163</v>
      </c>
    </row>
  </sheetData>
  <sheetProtection sheet="1" objects="1" scenarios="1"/>
  <mergeCells count="651">
    <mergeCell ref="A15:A18"/>
    <mergeCell ref="B15:B18"/>
    <mergeCell ref="B19:C19"/>
    <mergeCell ref="A20:A24"/>
    <mergeCell ref="B20:B24"/>
    <mergeCell ref="A25:A32"/>
    <mergeCell ref="B25:B32"/>
    <mergeCell ref="B2:C2"/>
    <mergeCell ref="B3:C3"/>
    <mergeCell ref="A4:A7"/>
    <mergeCell ref="B4:B7"/>
    <mergeCell ref="A9:A14"/>
    <mergeCell ref="B9:B14"/>
    <mergeCell ref="A51:A56"/>
    <mergeCell ref="B51:B56"/>
    <mergeCell ref="A57:A62"/>
    <mergeCell ref="B57:B62"/>
    <mergeCell ref="A65:A69"/>
    <mergeCell ref="B65:B69"/>
    <mergeCell ref="A33:A37"/>
    <mergeCell ref="B33:B37"/>
    <mergeCell ref="B39:C39"/>
    <mergeCell ref="A40:A44"/>
    <mergeCell ref="B40:B44"/>
    <mergeCell ref="A45:A50"/>
    <mergeCell ref="B45:B50"/>
    <mergeCell ref="A86:A90"/>
    <mergeCell ref="B86:B90"/>
    <mergeCell ref="A91:A95"/>
    <mergeCell ref="B91:B95"/>
    <mergeCell ref="B96:C96"/>
    <mergeCell ref="A97:A102"/>
    <mergeCell ref="B97:B102"/>
    <mergeCell ref="A70:A74"/>
    <mergeCell ref="B70:B74"/>
    <mergeCell ref="B75:C75"/>
    <mergeCell ref="A76:A80"/>
    <mergeCell ref="B76:B80"/>
    <mergeCell ref="A81:A85"/>
    <mergeCell ref="B81:B85"/>
    <mergeCell ref="A120:A124"/>
    <mergeCell ref="B120:B124"/>
    <mergeCell ref="A125:A129"/>
    <mergeCell ref="B125:B129"/>
    <mergeCell ref="B130:C130"/>
    <mergeCell ref="A131:A136"/>
    <mergeCell ref="B131:B136"/>
    <mergeCell ref="A103:A108"/>
    <mergeCell ref="B103:B108"/>
    <mergeCell ref="A109:A113"/>
    <mergeCell ref="B109:B113"/>
    <mergeCell ref="A114:A119"/>
    <mergeCell ref="B114:B119"/>
    <mergeCell ref="B149:C149"/>
    <mergeCell ref="A150:A154"/>
    <mergeCell ref="B150:B154"/>
    <mergeCell ref="A155:A159"/>
    <mergeCell ref="B155:B159"/>
    <mergeCell ref="A160:A164"/>
    <mergeCell ref="B160:B164"/>
    <mergeCell ref="B137:C137"/>
    <mergeCell ref="A138:A142"/>
    <mergeCell ref="B138:B142"/>
    <mergeCell ref="A143:A147"/>
    <mergeCell ref="B143:B147"/>
    <mergeCell ref="B148:C148"/>
    <mergeCell ref="A180:A184"/>
    <mergeCell ref="B180:B184"/>
    <mergeCell ref="A185:A189"/>
    <mergeCell ref="B185:B189"/>
    <mergeCell ref="B190:C190"/>
    <mergeCell ref="A191:A196"/>
    <mergeCell ref="B191:B196"/>
    <mergeCell ref="A165:A169"/>
    <mergeCell ref="B165:B169"/>
    <mergeCell ref="A170:A174"/>
    <mergeCell ref="B170:B174"/>
    <mergeCell ref="A175:A179"/>
    <mergeCell ref="B175:B179"/>
    <mergeCell ref="A218:A225"/>
    <mergeCell ref="B218:B225"/>
    <mergeCell ref="A226:A233"/>
    <mergeCell ref="B226:B233"/>
    <mergeCell ref="A234:A241"/>
    <mergeCell ref="B234:B241"/>
    <mergeCell ref="A197:A201"/>
    <mergeCell ref="B197:B201"/>
    <mergeCell ref="A202:A206"/>
    <mergeCell ref="B202:B206"/>
    <mergeCell ref="B207:C207"/>
    <mergeCell ref="B217:C217"/>
    <mergeCell ref="A266:A273"/>
    <mergeCell ref="B266:B273"/>
    <mergeCell ref="A274:A281"/>
    <mergeCell ref="B274:B281"/>
    <mergeCell ref="A282:A289"/>
    <mergeCell ref="B282:B289"/>
    <mergeCell ref="A242:A249"/>
    <mergeCell ref="B242:B249"/>
    <mergeCell ref="A250:A257"/>
    <mergeCell ref="B250:B257"/>
    <mergeCell ref="A258:A265"/>
    <mergeCell ref="B258:B265"/>
    <mergeCell ref="A309:A313"/>
    <mergeCell ref="B309:B313"/>
    <mergeCell ref="A314:A321"/>
    <mergeCell ref="B314:B321"/>
    <mergeCell ref="A322:A326"/>
    <mergeCell ref="B322:B326"/>
    <mergeCell ref="B290:C290"/>
    <mergeCell ref="A291:A295"/>
    <mergeCell ref="B291:B295"/>
    <mergeCell ref="A296:A300"/>
    <mergeCell ref="B296:B300"/>
    <mergeCell ref="A301:A308"/>
    <mergeCell ref="B301:B308"/>
    <mergeCell ref="B344:C344"/>
    <mergeCell ref="A345:A349"/>
    <mergeCell ref="B345:B349"/>
    <mergeCell ref="A350:A357"/>
    <mergeCell ref="B350:B357"/>
    <mergeCell ref="A358:A362"/>
    <mergeCell ref="B358:B362"/>
    <mergeCell ref="A327:A331"/>
    <mergeCell ref="B327:B331"/>
    <mergeCell ref="B332:C332"/>
    <mergeCell ref="A333:A338"/>
    <mergeCell ref="B333:B338"/>
    <mergeCell ref="A339:A343"/>
    <mergeCell ref="B339:B343"/>
    <mergeCell ref="A379:A386"/>
    <mergeCell ref="B379:B386"/>
    <mergeCell ref="A387:A394"/>
    <mergeCell ref="B387:B394"/>
    <mergeCell ref="B395:C395"/>
    <mergeCell ref="A396:A400"/>
    <mergeCell ref="B396:B400"/>
    <mergeCell ref="A363:A367"/>
    <mergeCell ref="B363:B367"/>
    <mergeCell ref="A368:A372"/>
    <mergeCell ref="B368:B372"/>
    <mergeCell ref="B373:C373"/>
    <mergeCell ref="A374:A378"/>
    <mergeCell ref="B374:B378"/>
    <mergeCell ref="A416:A420"/>
    <mergeCell ref="B416:B420"/>
    <mergeCell ref="A421:A426"/>
    <mergeCell ref="B421:B426"/>
    <mergeCell ref="A427:A432"/>
    <mergeCell ref="B427:B432"/>
    <mergeCell ref="A401:A405"/>
    <mergeCell ref="B401:B405"/>
    <mergeCell ref="A406:A410"/>
    <mergeCell ref="B406:B410"/>
    <mergeCell ref="A411:A415"/>
    <mergeCell ref="B411:B415"/>
    <mergeCell ref="A445:A450"/>
    <mergeCell ref="B445:B450"/>
    <mergeCell ref="A451:A455"/>
    <mergeCell ref="B451:B455"/>
    <mergeCell ref="A456:A460"/>
    <mergeCell ref="B456:B460"/>
    <mergeCell ref="A433:A437"/>
    <mergeCell ref="B433:B437"/>
    <mergeCell ref="A438:A442"/>
    <mergeCell ref="B438:B442"/>
    <mergeCell ref="B443:C443"/>
    <mergeCell ref="B444:C444"/>
    <mergeCell ref="A476:A480"/>
    <mergeCell ref="B476:B480"/>
    <mergeCell ref="A481:A485"/>
    <mergeCell ref="B481:B485"/>
    <mergeCell ref="A486:A490"/>
    <mergeCell ref="B486:B490"/>
    <mergeCell ref="A461:A465"/>
    <mergeCell ref="B461:B465"/>
    <mergeCell ref="A466:A470"/>
    <mergeCell ref="B466:B470"/>
    <mergeCell ref="A471:A475"/>
    <mergeCell ref="B471:B475"/>
    <mergeCell ref="A508:A512"/>
    <mergeCell ref="B508:B512"/>
    <mergeCell ref="A513:A517"/>
    <mergeCell ref="B513:B517"/>
    <mergeCell ref="A518:A523"/>
    <mergeCell ref="B518:B523"/>
    <mergeCell ref="B491:C491"/>
    <mergeCell ref="A492:A496"/>
    <mergeCell ref="B492:B496"/>
    <mergeCell ref="A497:A502"/>
    <mergeCell ref="B497:B502"/>
    <mergeCell ref="A503:A507"/>
    <mergeCell ref="B503:B507"/>
    <mergeCell ref="B540:C540"/>
    <mergeCell ref="A541:A545"/>
    <mergeCell ref="B541:B545"/>
    <mergeCell ref="A546:A551"/>
    <mergeCell ref="B546:B551"/>
    <mergeCell ref="A552:A556"/>
    <mergeCell ref="B552:B556"/>
    <mergeCell ref="A524:A528"/>
    <mergeCell ref="B524:B528"/>
    <mergeCell ref="A529:A534"/>
    <mergeCell ref="B529:B534"/>
    <mergeCell ref="A535:A539"/>
    <mergeCell ref="B535:B539"/>
    <mergeCell ref="A572:A576"/>
    <mergeCell ref="B572:B576"/>
    <mergeCell ref="A577:A581"/>
    <mergeCell ref="B577:B581"/>
    <mergeCell ref="A582:A586"/>
    <mergeCell ref="B582:B586"/>
    <mergeCell ref="A557:A561"/>
    <mergeCell ref="B557:B561"/>
    <mergeCell ref="A562:A566"/>
    <mergeCell ref="B562:B566"/>
    <mergeCell ref="A567:A571"/>
    <mergeCell ref="B567:B571"/>
    <mergeCell ref="A609:A613"/>
    <mergeCell ref="B609:B613"/>
    <mergeCell ref="A614:A618"/>
    <mergeCell ref="B614:B618"/>
    <mergeCell ref="A619:A623"/>
    <mergeCell ref="B619:B623"/>
    <mergeCell ref="B587:C587"/>
    <mergeCell ref="A588:A595"/>
    <mergeCell ref="B588:B595"/>
    <mergeCell ref="A596:A600"/>
    <mergeCell ref="B596:B600"/>
    <mergeCell ref="A601:A608"/>
    <mergeCell ref="B601:B608"/>
    <mergeCell ref="B639:C639"/>
    <mergeCell ref="A640:A644"/>
    <mergeCell ref="B640:B644"/>
    <mergeCell ref="A645:A649"/>
    <mergeCell ref="B645:B649"/>
    <mergeCell ref="A650:A654"/>
    <mergeCell ref="B650:B654"/>
    <mergeCell ref="A624:A628"/>
    <mergeCell ref="B624:B628"/>
    <mergeCell ref="A629:A633"/>
    <mergeCell ref="B629:B633"/>
    <mergeCell ref="A634:A638"/>
    <mergeCell ref="B634:B638"/>
    <mergeCell ref="A672:A676"/>
    <mergeCell ref="B672:B676"/>
    <mergeCell ref="A677:A681"/>
    <mergeCell ref="B677:B681"/>
    <mergeCell ref="A682:A686"/>
    <mergeCell ref="B682:B686"/>
    <mergeCell ref="A655:A659"/>
    <mergeCell ref="B655:B659"/>
    <mergeCell ref="A660:A665"/>
    <mergeCell ref="B660:B665"/>
    <mergeCell ref="A666:A671"/>
    <mergeCell ref="B666:B671"/>
    <mergeCell ref="A703:A707"/>
    <mergeCell ref="B703:B707"/>
    <mergeCell ref="A708:A712"/>
    <mergeCell ref="B708:B712"/>
    <mergeCell ref="A713:A717"/>
    <mergeCell ref="B713:B717"/>
    <mergeCell ref="B687:C687"/>
    <mergeCell ref="A688:A692"/>
    <mergeCell ref="B688:B692"/>
    <mergeCell ref="A693:A697"/>
    <mergeCell ref="B693:B697"/>
    <mergeCell ref="A698:A702"/>
    <mergeCell ref="B698:B702"/>
    <mergeCell ref="A734:A738"/>
    <mergeCell ref="B734:B738"/>
    <mergeCell ref="A739:A743"/>
    <mergeCell ref="B739:B743"/>
    <mergeCell ref="A744:A748"/>
    <mergeCell ref="B744:B748"/>
    <mergeCell ref="A718:A722"/>
    <mergeCell ref="B718:B722"/>
    <mergeCell ref="B723:C723"/>
    <mergeCell ref="A724:A728"/>
    <mergeCell ref="B724:B728"/>
    <mergeCell ref="A729:A733"/>
    <mergeCell ref="B729:B733"/>
    <mergeCell ref="A764:A768"/>
    <mergeCell ref="B764:B768"/>
    <mergeCell ref="B769:C769"/>
    <mergeCell ref="A770:A774"/>
    <mergeCell ref="B770:B774"/>
    <mergeCell ref="A775:A779"/>
    <mergeCell ref="B775:B779"/>
    <mergeCell ref="A749:A753"/>
    <mergeCell ref="B749:B753"/>
    <mergeCell ref="A754:A758"/>
    <mergeCell ref="B754:B758"/>
    <mergeCell ref="A759:A763"/>
    <mergeCell ref="B759:B763"/>
    <mergeCell ref="B795:C795"/>
    <mergeCell ref="A796:A800"/>
    <mergeCell ref="B796:B800"/>
    <mergeCell ref="A801:A805"/>
    <mergeCell ref="B801:B805"/>
    <mergeCell ref="A806:A810"/>
    <mergeCell ref="B806:B810"/>
    <mergeCell ref="A780:A784"/>
    <mergeCell ref="B780:B784"/>
    <mergeCell ref="A785:A789"/>
    <mergeCell ref="B785:B789"/>
    <mergeCell ref="A790:A794"/>
    <mergeCell ref="B790:B794"/>
    <mergeCell ref="A827:A831"/>
    <mergeCell ref="B827:B831"/>
    <mergeCell ref="A832:A836"/>
    <mergeCell ref="B832:B836"/>
    <mergeCell ref="B837:C837"/>
    <mergeCell ref="B838:C838"/>
    <mergeCell ref="A811:A815"/>
    <mergeCell ref="B811:B815"/>
    <mergeCell ref="A816:A820"/>
    <mergeCell ref="B816:B820"/>
    <mergeCell ref="A821:A825"/>
    <mergeCell ref="B821:B825"/>
    <mergeCell ref="B866:C866"/>
    <mergeCell ref="A867:A874"/>
    <mergeCell ref="B867:B874"/>
    <mergeCell ref="A875:A882"/>
    <mergeCell ref="B875:B882"/>
    <mergeCell ref="A883:A890"/>
    <mergeCell ref="B883:B890"/>
    <mergeCell ref="A843:A847"/>
    <mergeCell ref="B843:B847"/>
    <mergeCell ref="A849:A853"/>
    <mergeCell ref="B849:B853"/>
    <mergeCell ref="B856:C856"/>
    <mergeCell ref="A857:A861"/>
    <mergeCell ref="B857:B861"/>
    <mergeCell ref="A915:A922"/>
    <mergeCell ref="B915:B922"/>
    <mergeCell ref="A924:A931"/>
    <mergeCell ref="B924:B931"/>
    <mergeCell ref="B932:C932"/>
    <mergeCell ref="A933:A940"/>
    <mergeCell ref="B933:B940"/>
    <mergeCell ref="A891:A898"/>
    <mergeCell ref="B891:B898"/>
    <mergeCell ref="A899:A906"/>
    <mergeCell ref="B899:B906"/>
    <mergeCell ref="A907:A914"/>
    <mergeCell ref="B907:B914"/>
    <mergeCell ref="A965:A972"/>
    <mergeCell ref="B965:B972"/>
    <mergeCell ref="A973:A980"/>
    <mergeCell ref="B973:B980"/>
    <mergeCell ref="A981:A988"/>
    <mergeCell ref="B981:B988"/>
    <mergeCell ref="A941:A948"/>
    <mergeCell ref="B941:B948"/>
    <mergeCell ref="A949:A956"/>
    <mergeCell ref="B949:B956"/>
    <mergeCell ref="A957:A964"/>
    <mergeCell ref="B957:B964"/>
    <mergeCell ref="A1008:A1012"/>
    <mergeCell ref="B1008:B1012"/>
    <mergeCell ref="B1013:C1013"/>
    <mergeCell ref="A1014:A1018"/>
    <mergeCell ref="B1014:B1018"/>
    <mergeCell ref="A1021:A1025"/>
    <mergeCell ref="B1021:B1025"/>
    <mergeCell ref="A989:A996"/>
    <mergeCell ref="B989:B996"/>
    <mergeCell ref="B997:C997"/>
    <mergeCell ref="A998:A1002"/>
    <mergeCell ref="B998:B1002"/>
    <mergeCell ref="A1003:A1007"/>
    <mergeCell ref="B1003:B1007"/>
    <mergeCell ref="A1040:A1044"/>
    <mergeCell ref="B1040:B1044"/>
    <mergeCell ref="A1045:A1049"/>
    <mergeCell ref="B1045:B1049"/>
    <mergeCell ref="A1050:A1054"/>
    <mergeCell ref="B1050:B1054"/>
    <mergeCell ref="A1028:A1032"/>
    <mergeCell ref="B1028:B1032"/>
    <mergeCell ref="B1033:C1033"/>
    <mergeCell ref="A1034:A1038"/>
    <mergeCell ref="B1034:B1038"/>
    <mergeCell ref="B1039:C1039"/>
    <mergeCell ref="A1071:A1075"/>
    <mergeCell ref="B1071:B1075"/>
    <mergeCell ref="A1076:A1080"/>
    <mergeCell ref="B1076:B1080"/>
    <mergeCell ref="B1081:C1081"/>
    <mergeCell ref="B1082:C1082"/>
    <mergeCell ref="A1055:A1059"/>
    <mergeCell ref="B1055:B1059"/>
    <mergeCell ref="A1060:A1064"/>
    <mergeCell ref="B1060:B1064"/>
    <mergeCell ref="B1065:C1065"/>
    <mergeCell ref="A1066:A1070"/>
    <mergeCell ref="B1066:B1070"/>
    <mergeCell ref="A1110:A1118"/>
    <mergeCell ref="B1110:B1118"/>
    <mergeCell ref="A1119:A1127"/>
    <mergeCell ref="B1119:B1127"/>
    <mergeCell ref="A1128:A1136"/>
    <mergeCell ref="B1128:B1136"/>
    <mergeCell ref="A1083:A1091"/>
    <mergeCell ref="B1083:B1091"/>
    <mergeCell ref="A1092:A1100"/>
    <mergeCell ref="B1092:B1100"/>
    <mergeCell ref="A1101:A1109"/>
    <mergeCell ref="B1101:B1109"/>
    <mergeCell ref="A1164:A1172"/>
    <mergeCell ref="B1164:B1172"/>
    <mergeCell ref="B1173:C1173"/>
    <mergeCell ref="A1174:A1182"/>
    <mergeCell ref="B1174:B1182"/>
    <mergeCell ref="A1183:A1191"/>
    <mergeCell ref="B1183:B1191"/>
    <mergeCell ref="B1137:C1137"/>
    <mergeCell ref="A1138:A1146"/>
    <mergeCell ref="B1138:B1146"/>
    <mergeCell ref="A1147:A1155"/>
    <mergeCell ref="B1147:B1155"/>
    <mergeCell ref="A1156:A1163"/>
    <mergeCell ref="B1156:B1163"/>
    <mergeCell ref="A1220:A1228"/>
    <mergeCell ref="B1220:B1228"/>
    <mergeCell ref="A1229:A1237"/>
    <mergeCell ref="B1229:B1237"/>
    <mergeCell ref="A1238:A1246"/>
    <mergeCell ref="B1238:B1246"/>
    <mergeCell ref="B1192:C1192"/>
    <mergeCell ref="A1193:A1201"/>
    <mergeCell ref="B1193:B1201"/>
    <mergeCell ref="A1202:A1210"/>
    <mergeCell ref="B1202:B1210"/>
    <mergeCell ref="A1211:A1219"/>
    <mergeCell ref="B1211:B1219"/>
    <mergeCell ref="A1267:A1275"/>
    <mergeCell ref="B1267:B1275"/>
    <mergeCell ref="A1276:A1284"/>
    <mergeCell ref="B1276:B1284"/>
    <mergeCell ref="A1285:A1293"/>
    <mergeCell ref="B1285:B1293"/>
    <mergeCell ref="B1247:C1247"/>
    <mergeCell ref="A1248:A1256"/>
    <mergeCell ref="B1248:B1256"/>
    <mergeCell ref="B1257:C1257"/>
    <mergeCell ref="A1258:A1266"/>
    <mergeCell ref="B1258:B1266"/>
    <mergeCell ref="A1321:A1329"/>
    <mergeCell ref="B1321:B1329"/>
    <mergeCell ref="B1330:C1330"/>
    <mergeCell ref="A1331:A1339"/>
    <mergeCell ref="B1331:B1339"/>
    <mergeCell ref="A1340:A1348"/>
    <mergeCell ref="B1340:B1348"/>
    <mergeCell ref="A1294:A1302"/>
    <mergeCell ref="B1294:B1302"/>
    <mergeCell ref="A1303:A1311"/>
    <mergeCell ref="B1303:B1311"/>
    <mergeCell ref="A1312:A1320"/>
    <mergeCell ref="B1312:B1320"/>
    <mergeCell ref="A1376:A1384"/>
    <mergeCell ref="B1376:B1384"/>
    <mergeCell ref="A1385:A1393"/>
    <mergeCell ref="B1385:B1393"/>
    <mergeCell ref="A1394:A1402"/>
    <mergeCell ref="B1394:B1402"/>
    <mergeCell ref="A1349:A1357"/>
    <mergeCell ref="B1349:B1357"/>
    <mergeCell ref="A1358:A1366"/>
    <mergeCell ref="B1358:B1366"/>
    <mergeCell ref="A1367:A1375"/>
    <mergeCell ref="B1367:B1375"/>
    <mergeCell ref="A1431:A1439"/>
    <mergeCell ref="B1431:B1439"/>
    <mergeCell ref="A1440:A1448"/>
    <mergeCell ref="B1440:B1448"/>
    <mergeCell ref="B1449:C1449"/>
    <mergeCell ref="A1450:A1458"/>
    <mergeCell ref="B1450:B1458"/>
    <mergeCell ref="A1403:A1411"/>
    <mergeCell ref="B1403:B1411"/>
    <mergeCell ref="B1412:C1412"/>
    <mergeCell ref="A1413:A1421"/>
    <mergeCell ref="B1413:B1421"/>
    <mergeCell ref="A1422:A1430"/>
    <mergeCell ref="B1422:B1430"/>
    <mergeCell ref="A1486:A1494"/>
    <mergeCell ref="B1486:B1494"/>
    <mergeCell ref="A1495:A1503"/>
    <mergeCell ref="B1495:B1503"/>
    <mergeCell ref="A1504:A1512"/>
    <mergeCell ref="B1504:B1512"/>
    <mergeCell ref="A1459:A1467"/>
    <mergeCell ref="B1459:B1467"/>
    <mergeCell ref="A1468:A1476"/>
    <mergeCell ref="B1468:B1476"/>
    <mergeCell ref="A1477:A1485"/>
    <mergeCell ref="B1477:B1485"/>
    <mergeCell ref="A1533:A1541"/>
    <mergeCell ref="B1533:B1541"/>
    <mergeCell ref="A1542:A1550"/>
    <mergeCell ref="B1542:B1550"/>
    <mergeCell ref="A1551:A1559"/>
    <mergeCell ref="B1551:B1559"/>
    <mergeCell ref="A1513:A1521"/>
    <mergeCell ref="B1513:B1521"/>
    <mergeCell ref="A1522:A1530"/>
    <mergeCell ref="B1522:B1530"/>
    <mergeCell ref="B1531:C1531"/>
    <mergeCell ref="B1532:C1532"/>
    <mergeCell ref="A1587:A1595"/>
    <mergeCell ref="B1587:B1595"/>
    <mergeCell ref="A1596:A1604"/>
    <mergeCell ref="B1596:B1604"/>
    <mergeCell ref="B1605:C1605"/>
    <mergeCell ref="A1606:A1614"/>
    <mergeCell ref="B1606:B1614"/>
    <mergeCell ref="A1560:A1568"/>
    <mergeCell ref="B1560:B1568"/>
    <mergeCell ref="A1569:A1577"/>
    <mergeCell ref="B1569:B1577"/>
    <mergeCell ref="A1578:A1586"/>
    <mergeCell ref="B1578:B1586"/>
    <mergeCell ref="A1642:A1650"/>
    <mergeCell ref="B1642:B1650"/>
    <mergeCell ref="A1651:A1659"/>
    <mergeCell ref="B1651:B1659"/>
    <mergeCell ref="A1660:A1668"/>
    <mergeCell ref="B1660:B1668"/>
    <mergeCell ref="A1615:A1623"/>
    <mergeCell ref="B1615:B1623"/>
    <mergeCell ref="A1624:A1632"/>
    <mergeCell ref="B1624:B1632"/>
    <mergeCell ref="A1633:A1641"/>
    <mergeCell ref="B1633:B1641"/>
    <mergeCell ref="B1697:C1697"/>
    <mergeCell ref="B1698:C1698"/>
    <mergeCell ref="A1699:A1707"/>
    <mergeCell ref="B1699:B1707"/>
    <mergeCell ref="B1709:C1709"/>
    <mergeCell ref="A1710:A1718"/>
    <mergeCell ref="B1710:B1718"/>
    <mergeCell ref="A1669:A1677"/>
    <mergeCell ref="B1669:B1677"/>
    <mergeCell ref="B1678:C1678"/>
    <mergeCell ref="A1679:A1687"/>
    <mergeCell ref="B1679:B1687"/>
    <mergeCell ref="A1688:A1696"/>
    <mergeCell ref="B1688:B1696"/>
    <mergeCell ref="A1748:A1756"/>
    <mergeCell ref="B1748:B1756"/>
    <mergeCell ref="A1757:A1765"/>
    <mergeCell ref="B1757:B1765"/>
    <mergeCell ref="A1766:A1774"/>
    <mergeCell ref="B1766:B1774"/>
    <mergeCell ref="A1721:A1729"/>
    <mergeCell ref="B1721:B1729"/>
    <mergeCell ref="A1730:A1738"/>
    <mergeCell ref="B1730:B1738"/>
    <mergeCell ref="A1739:A1747"/>
    <mergeCell ref="B1739:B1747"/>
    <mergeCell ref="A1800:A1807"/>
    <mergeCell ref="B1800:B1807"/>
    <mergeCell ref="A1808:A1815"/>
    <mergeCell ref="B1808:B1815"/>
    <mergeCell ref="A1816:A1823"/>
    <mergeCell ref="B1816:B1823"/>
    <mergeCell ref="B1775:C1775"/>
    <mergeCell ref="A1776:A1783"/>
    <mergeCell ref="B1776:B1783"/>
    <mergeCell ref="A1784:A1791"/>
    <mergeCell ref="B1784:B1791"/>
    <mergeCell ref="A1792:A1799"/>
    <mergeCell ref="B1792:B1799"/>
    <mergeCell ref="A1852:A1859"/>
    <mergeCell ref="B1852:B1859"/>
    <mergeCell ref="A1860:A1867"/>
    <mergeCell ref="B1860:B1867"/>
    <mergeCell ref="A1868:A1875"/>
    <mergeCell ref="B1868:B1875"/>
    <mergeCell ref="B1824:C1824"/>
    <mergeCell ref="A1825:A1832"/>
    <mergeCell ref="B1825:B1832"/>
    <mergeCell ref="A1836:A1843"/>
    <mergeCell ref="B1836:B1843"/>
    <mergeCell ref="A1844:A1851"/>
    <mergeCell ref="B1844:B1851"/>
    <mergeCell ref="A1906:A1913"/>
    <mergeCell ref="B1906:B1913"/>
    <mergeCell ref="B1914:C1914"/>
    <mergeCell ref="A1915:A1922"/>
    <mergeCell ref="B1915:B1922"/>
    <mergeCell ref="A1923:A1930"/>
    <mergeCell ref="B1923:B1930"/>
    <mergeCell ref="B1876:C1876"/>
    <mergeCell ref="A1877:A1884"/>
    <mergeCell ref="B1877:B1884"/>
    <mergeCell ref="A1887:A1894"/>
    <mergeCell ref="B1887:B1894"/>
    <mergeCell ref="A1897:A1904"/>
    <mergeCell ref="B1897:B1904"/>
    <mergeCell ref="B1956:C1956"/>
    <mergeCell ref="B1957:C1957"/>
    <mergeCell ref="A1963:A1971"/>
    <mergeCell ref="B1963:B1971"/>
    <mergeCell ref="B1972:C1972"/>
    <mergeCell ref="B1978:C1978"/>
    <mergeCell ref="B1931:C1931"/>
    <mergeCell ref="A1932:A1939"/>
    <mergeCell ref="B1932:B1939"/>
    <mergeCell ref="A1940:A1947"/>
    <mergeCell ref="B1940:B1947"/>
    <mergeCell ref="A1948:A1955"/>
    <mergeCell ref="B1948:B1955"/>
    <mergeCell ref="B2006:C2006"/>
    <mergeCell ref="B2007:C2007"/>
    <mergeCell ref="A2008:A2013"/>
    <mergeCell ref="B2008:B2013"/>
    <mergeCell ref="A2014:A2019"/>
    <mergeCell ref="B2014:B2019"/>
    <mergeCell ref="A1979:A1987"/>
    <mergeCell ref="B1979:B1987"/>
    <mergeCell ref="A1988:A1996"/>
    <mergeCell ref="B1988:B1996"/>
    <mergeCell ref="A1997:A2005"/>
    <mergeCell ref="B1997:B2005"/>
    <mergeCell ref="A2044:A2049"/>
    <mergeCell ref="B2044:B2049"/>
    <mergeCell ref="B2055:C2055"/>
    <mergeCell ref="A2056:A2061"/>
    <mergeCell ref="B2056:B2061"/>
    <mergeCell ref="B2063:C2063"/>
    <mergeCell ref="A2020:A2025"/>
    <mergeCell ref="B2020:B2025"/>
    <mergeCell ref="B2031:C2031"/>
    <mergeCell ref="A2032:A2037"/>
    <mergeCell ref="B2032:B2037"/>
    <mergeCell ref="A2038:A2043"/>
    <mergeCell ref="B2038:B2043"/>
    <mergeCell ref="B2081:C2081"/>
    <mergeCell ref="A2082:A2087"/>
    <mergeCell ref="B2082:B2087"/>
    <mergeCell ref="B2088:C2088"/>
    <mergeCell ref="A2064:A2069"/>
    <mergeCell ref="B2064:B2069"/>
    <mergeCell ref="B2071:C2071"/>
    <mergeCell ref="A2072:A2077"/>
    <mergeCell ref="B2072:B2077"/>
    <mergeCell ref="B2078:C2078"/>
  </mergeCells>
  <conditionalFormatting sqref="P40 P20:P38 P76:P95 P97:P129 P138:P147 D998:O1012 D1014:O1018 D1040:O1064 D1066:O1080 D2056:O2061 D2064:O2069 D1021:O1025 D1028:O1032 P4:P18 D338:O338 D1970:O1970 D2008:O2025 D2032:O2049 E1576:H1576 I1572:O1572">
    <cfRule type="containsBlanks" dxfId="368" priority="284">
      <formula>LEN(TRIM(D4))=0</formula>
    </cfRule>
  </conditionalFormatting>
  <conditionalFormatting sqref="D867:D922 D924:D931 E893:O893">
    <cfRule type="containsBlanks" dxfId="367" priority="281">
      <formula>LEN(TRIM(D867))=0</formula>
    </cfRule>
  </conditionalFormatting>
  <conditionalFormatting sqref="D933:D967 E938:O938 E935:O935 E959:O959 E971:O971 D969:D996">
    <cfRule type="containsBlanks" dxfId="366" priority="280">
      <formula>LEN(TRIM(D933))=0</formula>
    </cfRule>
  </conditionalFormatting>
  <conditionalFormatting sqref="D1034:D1038">
    <cfRule type="containsBlanks" dxfId="365" priority="279">
      <formula>LEN(TRIM(D1034))=0</formula>
    </cfRule>
  </conditionalFormatting>
  <conditionalFormatting sqref="D1083:D1092 D1094:D1101 D1103:D1110 D1112:D1119 D1121:D1128 D1130:D1136 E1095:O1095">
    <cfRule type="containsBlanks" dxfId="364" priority="278">
      <formula>LEN(TRIM(D1083))=0</formula>
    </cfRule>
  </conditionalFormatting>
  <conditionalFormatting sqref="D1138 D1140:D1147 D1149:D1156 D1158:D1164 D1166:D1172">
    <cfRule type="containsBlanks" dxfId="363" priority="277">
      <formula>LEN(TRIM(D1138))=0</formula>
    </cfRule>
  </conditionalFormatting>
  <conditionalFormatting sqref="D1174 D1176:D1183 D1185:D1191">
    <cfRule type="containsBlanks" dxfId="362" priority="276">
      <formula>LEN(TRIM(D1174))=0</formula>
    </cfRule>
  </conditionalFormatting>
  <conditionalFormatting sqref="D1193 D1195:D1202 D1204:D1211 D1213:D1220 D1222:D1229 D1231:D1238 D1240:D1246">
    <cfRule type="containsBlanks" dxfId="361" priority="275">
      <formula>LEN(TRIM(D1193))=0</formula>
    </cfRule>
  </conditionalFormatting>
  <conditionalFormatting sqref="D1248 D1250:D1256">
    <cfRule type="containsBlanks" dxfId="360" priority="274">
      <formula>LEN(TRIM(D1248))=0</formula>
    </cfRule>
  </conditionalFormatting>
  <conditionalFormatting sqref="D1258 D1260:D1267 D1269:D1276 D1278:D1285 D1287:D1294 D1296:D1303 D1305:D1312 D1314:D1321 D1323:D1329">
    <cfRule type="containsBlanks" dxfId="359" priority="273">
      <formula>LEN(TRIM(D1258))=0</formula>
    </cfRule>
  </conditionalFormatting>
  <conditionalFormatting sqref="D1331 D1333:D1340 D1342:D1349 D1351:D1358 D1360:D1367 D1369:D1376 D1378:D1385 D1387:D1394 D1396:D1403 D1405:D1411">
    <cfRule type="containsBlanks" dxfId="358" priority="272">
      <formula>LEN(TRIM(D1331))=0</formula>
    </cfRule>
  </conditionalFormatting>
  <conditionalFormatting sqref="D1422 D1424:D1431 D1433:D1440 D1442:D1448">
    <cfRule type="containsBlanks" dxfId="357" priority="271">
      <formula>LEN(TRIM(D1422))=0</formula>
    </cfRule>
  </conditionalFormatting>
  <conditionalFormatting sqref="D1413 D1415:D1421">
    <cfRule type="containsBlanks" dxfId="356" priority="270">
      <formula>LEN(TRIM(D1413))=0</formula>
    </cfRule>
  </conditionalFormatting>
  <conditionalFormatting sqref="D1450 D1452:D1459 D1461:D1468 D1470:D1477 D1479:D1486 D1488:D1495 D1497:D1504 D1506:D1513 D1515:D1522 D1524:D1530">
    <cfRule type="containsBlanks" dxfId="355" priority="269">
      <formula>LEN(TRIM(D1450))=0</formula>
    </cfRule>
  </conditionalFormatting>
  <conditionalFormatting sqref="D1533 D1535:D1542 D1544:D1551 D1553:D1560 D1562:D1568 D1571:D1574 D1580:D1587 D1589:D1596 D1598:D1604 E1545:O1545 E1557:O1557 E1571:O1571 D1576:D1578 D1569:O1569">
    <cfRule type="containsBlanks" dxfId="354" priority="268">
      <formula>LEN(TRIM(D1533))=0</formula>
    </cfRule>
  </conditionalFormatting>
  <conditionalFormatting sqref="D1606 D1608:D1615 D1617:D1624 D1626:D1633 D1635:D1642 D1644:D1651 D1653:D1660 D1662:D1669 D1671:D1677">
    <cfRule type="containsBlanks" dxfId="353" priority="267">
      <formula>LEN(TRIM(D1606))=0</formula>
    </cfRule>
  </conditionalFormatting>
  <conditionalFormatting sqref="D1679 D1681:D1688 D1690:D1696">
    <cfRule type="containsBlanks" dxfId="352" priority="266">
      <formula>LEN(TRIM(D1679))=0</formula>
    </cfRule>
  </conditionalFormatting>
  <conditionalFormatting sqref="D1699 D1701:D1707">
    <cfRule type="containsBlanks" dxfId="351" priority="265">
      <formula>LEN(TRIM(D1699))=0</formula>
    </cfRule>
  </conditionalFormatting>
  <conditionalFormatting sqref="D1710 D1712:D1718 D1723:D1730 D1732:D1739 D1741:D1748 D1750:D1757 D1759:D1766 D1768:D1774 D1721">
    <cfRule type="containsBlanks" dxfId="350" priority="264">
      <formula>LEN(TRIM(D1710))=0</formula>
    </cfRule>
  </conditionalFormatting>
  <conditionalFormatting sqref="D1776:D1823">
    <cfRule type="containsBlanks" dxfId="349" priority="263">
      <formula>LEN(TRIM(D1776))=0</formula>
    </cfRule>
  </conditionalFormatting>
  <conditionalFormatting sqref="D1825:D1832 D1836:D1875">
    <cfRule type="containsBlanks" dxfId="348" priority="262">
      <formula>LEN(TRIM(D1825))=0</formula>
    </cfRule>
  </conditionalFormatting>
  <conditionalFormatting sqref="D1877:D1884 D1887:D1894 D1897:D1904 D1906:D1913">
    <cfRule type="containsBlanks" dxfId="347" priority="261">
      <formula>LEN(TRIM(D1877))=0</formula>
    </cfRule>
  </conditionalFormatting>
  <conditionalFormatting sqref="D1915:D1930">
    <cfRule type="containsBlanks" dxfId="346" priority="260">
      <formula>LEN(TRIM(D1915))=0</formula>
    </cfRule>
  </conditionalFormatting>
  <conditionalFormatting sqref="D1932:D1955">
    <cfRule type="containsBlanks" dxfId="345" priority="259">
      <formula>LEN(TRIM(D1932))=0</formula>
    </cfRule>
  </conditionalFormatting>
  <conditionalFormatting sqref="D1963 D1965:D1969 E1969:O1969 D1971">
    <cfRule type="containsBlanks" dxfId="344" priority="258">
      <formula>LEN(TRIM(D1963))=0</formula>
    </cfRule>
  </conditionalFormatting>
  <conditionalFormatting sqref="D1979 D1981:D1988 D1990:D1997 D1999:D2005">
    <cfRule type="containsBlanks" dxfId="343" priority="257">
      <formula>LEN(TRIM(D1979))=0</formula>
    </cfRule>
  </conditionalFormatting>
  <conditionalFormatting sqref="D2072:D2077">
    <cfRule type="containsBlanks" dxfId="342" priority="256">
      <formula>LEN(TRIM(D2072))=0</formula>
    </cfRule>
  </conditionalFormatting>
  <conditionalFormatting sqref="D2082:D2087">
    <cfRule type="containsBlanks" dxfId="341" priority="255">
      <formula>LEN(TRIM(D2082))=0</formula>
    </cfRule>
  </conditionalFormatting>
  <conditionalFormatting sqref="P131">
    <cfRule type="containsBlanks" dxfId="340" priority="247">
      <formula>LEN(TRIM(P131))=0</formula>
    </cfRule>
  </conditionalFormatting>
  <conditionalFormatting sqref="E867:O892 E924:O931 E894:O922">
    <cfRule type="containsBlanks" dxfId="339" priority="245">
      <formula>LEN(TRIM(E867))=0</formula>
    </cfRule>
  </conditionalFormatting>
  <conditionalFormatting sqref="E933:O934 E939:O958 E936:O937 E960:O967 E972:O996 E969:O970">
    <cfRule type="containsBlanks" dxfId="338" priority="244">
      <formula>LEN(TRIM(E933))=0</formula>
    </cfRule>
  </conditionalFormatting>
  <conditionalFormatting sqref="E1034:O1038">
    <cfRule type="containsBlanks" dxfId="337" priority="243">
      <formula>LEN(TRIM(E1034))=0</formula>
    </cfRule>
  </conditionalFormatting>
  <conditionalFormatting sqref="E1083:O1092 E1094:O1094 E1103:O1110 E1112:O1119 E1121:O1128 E1130:O1136 E1096:O1101">
    <cfRule type="containsBlanks" dxfId="336" priority="242">
      <formula>LEN(TRIM(E1083))=0</formula>
    </cfRule>
  </conditionalFormatting>
  <conditionalFormatting sqref="E1138:O1138 E1140:O1147 E1149:O1156 E1158:O1164 E1166:O1172">
    <cfRule type="containsBlanks" dxfId="335" priority="241">
      <formula>LEN(TRIM(E1138))=0</formula>
    </cfRule>
  </conditionalFormatting>
  <conditionalFormatting sqref="E1174:O1174 E1176:O1183 E1185:O1191">
    <cfRule type="containsBlanks" dxfId="334" priority="240">
      <formula>LEN(TRIM(E1174))=0</formula>
    </cfRule>
  </conditionalFormatting>
  <conditionalFormatting sqref="E1193:O1193 E1195:O1202 E1204:O1211 E1213:O1220 E1222:O1229 E1231:O1238 E1240:O1246">
    <cfRule type="containsBlanks" dxfId="333" priority="239">
      <formula>LEN(TRIM(E1193))=0</formula>
    </cfRule>
  </conditionalFormatting>
  <conditionalFormatting sqref="E1248:O1248 E1250:O1256">
    <cfRule type="containsBlanks" dxfId="332" priority="238">
      <formula>LEN(TRIM(E1248))=0</formula>
    </cfRule>
  </conditionalFormatting>
  <conditionalFormatting sqref="E1258:O1258 E1260:O1267 E1269:O1276 E1278:O1285 E1287:O1294 E1296:O1303 E1305:O1312 E1314:O1321 E1323:O1329">
    <cfRule type="containsBlanks" dxfId="331" priority="237">
      <formula>LEN(TRIM(E1258))=0</formula>
    </cfRule>
  </conditionalFormatting>
  <conditionalFormatting sqref="E1331:O1331 E1333:O1340 E1342:O1349 E1351:O1358 E1360:O1367 E1369:O1376 E1378:O1385 E1387:O1394 E1396:O1403 E1405:O1411">
    <cfRule type="containsBlanks" dxfId="330" priority="236">
      <formula>LEN(TRIM(E1331))=0</formula>
    </cfRule>
  </conditionalFormatting>
  <conditionalFormatting sqref="E1413:O1413 E1415:O1422 E1424:O1431 E1433:O1440 E1442:O1448">
    <cfRule type="containsBlanks" dxfId="329" priority="235">
      <formula>LEN(TRIM(E1413))=0</formula>
    </cfRule>
  </conditionalFormatting>
  <conditionalFormatting sqref="E1450:O1450 E1452:O1459 E1461:O1468 E1470:O1477 E1479:O1486 E1488:O1495 E1497:O1504 E1506:O1513 E1515:O1522 E1524:O1530">
    <cfRule type="containsBlanks" dxfId="328" priority="234">
      <formula>LEN(TRIM(E1450))=0</formula>
    </cfRule>
  </conditionalFormatting>
  <conditionalFormatting sqref="E1533:O1533 E1535:O1542 E1544:O1544 E1553:O1556 E1562:O1568 E1580:O1587 E1589:O1596 E1598:O1604 E1546:O1551 E1558:O1560 E1573:O1574 E1577:O1578 E1572:H1572 D1575:O1575">
    <cfRule type="containsBlanks" dxfId="327" priority="233">
      <formula>LEN(TRIM(D1533))=0</formula>
    </cfRule>
  </conditionalFormatting>
  <conditionalFormatting sqref="E1606:O1606 E1608:O1615 E1617:O1624 E1626:O1633 E1635:O1642 E1644:O1651 E1653:O1660 E1662:O1669 E1671:O1677">
    <cfRule type="containsBlanks" dxfId="326" priority="232">
      <formula>LEN(TRIM(E1606))=0</formula>
    </cfRule>
  </conditionalFormatting>
  <conditionalFormatting sqref="E1679:O1679 E1681:O1688 E1690:O1696">
    <cfRule type="containsBlanks" dxfId="325" priority="231">
      <formula>LEN(TRIM(E1679))=0</formula>
    </cfRule>
  </conditionalFormatting>
  <conditionalFormatting sqref="E1699:O1699 E1701:O1707">
    <cfRule type="containsBlanks" dxfId="324" priority="230">
      <formula>LEN(TRIM(E1699))=0</formula>
    </cfRule>
  </conditionalFormatting>
  <conditionalFormatting sqref="E1710:O1710 E1712:O1718 E1723:O1730 E1732:O1739 E1741:O1748 E1750:O1757 E1759:O1766 E1768:O1774 E1721:O1721">
    <cfRule type="containsBlanks" dxfId="323" priority="229">
      <formula>LEN(TRIM(E1710))=0</formula>
    </cfRule>
  </conditionalFormatting>
  <conditionalFormatting sqref="E1776:O1823">
    <cfRule type="containsBlanks" dxfId="322" priority="228">
      <formula>LEN(TRIM(E1776))=0</formula>
    </cfRule>
  </conditionalFormatting>
  <conditionalFormatting sqref="E1825:O1832 E1836:O1875">
    <cfRule type="containsBlanks" dxfId="321" priority="227">
      <formula>LEN(TRIM(E1825))=0</formula>
    </cfRule>
  </conditionalFormatting>
  <conditionalFormatting sqref="E1877:O1884 E1887:O1894 E1897:O1904 E1906:O1913">
    <cfRule type="containsBlanks" dxfId="320" priority="226">
      <formula>LEN(TRIM(E1877))=0</formula>
    </cfRule>
  </conditionalFormatting>
  <conditionalFormatting sqref="E1915:O1930">
    <cfRule type="containsBlanks" dxfId="319" priority="225">
      <formula>LEN(TRIM(E1915))=0</formula>
    </cfRule>
  </conditionalFormatting>
  <conditionalFormatting sqref="E1932:O1955">
    <cfRule type="containsBlanks" dxfId="318" priority="224">
      <formula>LEN(TRIM(E1932))=0</formula>
    </cfRule>
  </conditionalFormatting>
  <conditionalFormatting sqref="E1963:O1963 E1965:O1968 E1971:O1971">
    <cfRule type="containsBlanks" dxfId="317" priority="223">
      <formula>LEN(TRIM(E1963))=0</formula>
    </cfRule>
  </conditionalFormatting>
  <conditionalFormatting sqref="E1979:O1979 E1981:O1988 E1990:O1997 E1999:O2005">
    <cfRule type="containsBlanks" dxfId="316" priority="222">
      <formula>LEN(TRIM(E1979))=0</formula>
    </cfRule>
  </conditionalFormatting>
  <conditionalFormatting sqref="E2072:O2077">
    <cfRule type="containsBlanks" dxfId="315" priority="221">
      <formula>LEN(TRIM(E2072))=0</formula>
    </cfRule>
  </conditionalFormatting>
  <conditionalFormatting sqref="E2082:O2087">
    <cfRule type="containsBlanks" dxfId="314" priority="220">
      <formula>LEN(TRIM(E2082))=0</formula>
    </cfRule>
  </conditionalFormatting>
  <conditionalFormatting sqref="P41:P74">
    <cfRule type="containsBlanks" dxfId="313" priority="219">
      <formula>LEN(TRIM(P41))=0</formula>
    </cfRule>
  </conditionalFormatting>
  <conditionalFormatting sqref="P132:P136">
    <cfRule type="containsBlanks" dxfId="312" priority="218">
      <formula>LEN(TRIM(P132))=0</formula>
    </cfRule>
  </conditionalFormatting>
  <conditionalFormatting sqref="D1093">
    <cfRule type="containsBlanks" dxfId="311" priority="217">
      <formula>LEN(TRIM(D1093))=0</formula>
    </cfRule>
  </conditionalFormatting>
  <conditionalFormatting sqref="E1093:O1093">
    <cfRule type="containsBlanks" dxfId="310" priority="216">
      <formula>LEN(TRIM(E1093))=0</formula>
    </cfRule>
  </conditionalFormatting>
  <conditionalFormatting sqref="D1102">
    <cfRule type="containsBlanks" dxfId="309" priority="215">
      <formula>LEN(TRIM(D1102))=0</formula>
    </cfRule>
  </conditionalFormatting>
  <conditionalFormatting sqref="E1102:O1102">
    <cfRule type="containsBlanks" dxfId="308" priority="214">
      <formula>LEN(TRIM(E1102))=0</formula>
    </cfRule>
  </conditionalFormatting>
  <conditionalFormatting sqref="D1111">
    <cfRule type="containsBlanks" dxfId="307" priority="213">
      <formula>LEN(TRIM(D1111))=0</formula>
    </cfRule>
  </conditionalFormatting>
  <conditionalFormatting sqref="E1111:O1111">
    <cfRule type="containsBlanks" dxfId="306" priority="212">
      <formula>LEN(TRIM(E1111))=0</formula>
    </cfRule>
  </conditionalFormatting>
  <conditionalFormatting sqref="D1120">
    <cfRule type="containsBlanks" dxfId="305" priority="211">
      <formula>LEN(TRIM(D1120))=0</formula>
    </cfRule>
  </conditionalFormatting>
  <conditionalFormatting sqref="E1120:O1120">
    <cfRule type="containsBlanks" dxfId="304" priority="210">
      <formula>LEN(TRIM(E1120))=0</formula>
    </cfRule>
  </conditionalFormatting>
  <conditionalFormatting sqref="D1129">
    <cfRule type="containsBlanks" dxfId="303" priority="209">
      <formula>LEN(TRIM(D1129))=0</formula>
    </cfRule>
  </conditionalFormatting>
  <conditionalFormatting sqref="E1129:O1129">
    <cfRule type="containsBlanks" dxfId="302" priority="208">
      <formula>LEN(TRIM(E1129))=0</formula>
    </cfRule>
  </conditionalFormatting>
  <conditionalFormatting sqref="D1139">
    <cfRule type="containsBlanks" dxfId="301" priority="207">
      <formula>LEN(TRIM(D1139))=0</formula>
    </cfRule>
  </conditionalFormatting>
  <conditionalFormatting sqref="E1139:O1139">
    <cfRule type="containsBlanks" dxfId="300" priority="206">
      <formula>LEN(TRIM(E1139))=0</formula>
    </cfRule>
  </conditionalFormatting>
  <conditionalFormatting sqref="D1148">
    <cfRule type="containsBlanks" dxfId="299" priority="205">
      <formula>LEN(TRIM(D1148))=0</formula>
    </cfRule>
  </conditionalFormatting>
  <conditionalFormatting sqref="E1148:O1148">
    <cfRule type="containsBlanks" dxfId="298" priority="204">
      <formula>LEN(TRIM(E1148))=0</formula>
    </cfRule>
  </conditionalFormatting>
  <conditionalFormatting sqref="D1157">
    <cfRule type="containsBlanks" dxfId="297" priority="203">
      <formula>LEN(TRIM(D1157))=0</formula>
    </cfRule>
  </conditionalFormatting>
  <conditionalFormatting sqref="E1157:O1157">
    <cfRule type="containsBlanks" dxfId="296" priority="202">
      <formula>LEN(TRIM(E1157))=0</formula>
    </cfRule>
  </conditionalFormatting>
  <conditionalFormatting sqref="D1165">
    <cfRule type="containsBlanks" dxfId="295" priority="201">
      <formula>LEN(TRIM(D1165))=0</formula>
    </cfRule>
  </conditionalFormatting>
  <conditionalFormatting sqref="E1165:O1165">
    <cfRule type="containsBlanks" dxfId="294" priority="200">
      <formula>LEN(TRIM(E1165))=0</formula>
    </cfRule>
  </conditionalFormatting>
  <conditionalFormatting sqref="D1175">
    <cfRule type="containsBlanks" dxfId="293" priority="199">
      <formula>LEN(TRIM(D1175))=0</formula>
    </cfRule>
  </conditionalFormatting>
  <conditionalFormatting sqref="E1175:O1175">
    <cfRule type="containsBlanks" dxfId="292" priority="198">
      <formula>LEN(TRIM(E1175))=0</formula>
    </cfRule>
  </conditionalFormatting>
  <conditionalFormatting sqref="D1184">
    <cfRule type="containsBlanks" dxfId="291" priority="197">
      <formula>LEN(TRIM(D1184))=0</formula>
    </cfRule>
  </conditionalFormatting>
  <conditionalFormatting sqref="E1184:O1184">
    <cfRule type="containsBlanks" dxfId="290" priority="196">
      <formula>LEN(TRIM(E1184))=0</formula>
    </cfRule>
  </conditionalFormatting>
  <conditionalFormatting sqref="D1194">
    <cfRule type="containsBlanks" dxfId="289" priority="195">
      <formula>LEN(TRIM(D1194))=0</formula>
    </cfRule>
  </conditionalFormatting>
  <conditionalFormatting sqref="E1194:O1194">
    <cfRule type="containsBlanks" dxfId="288" priority="194">
      <formula>LEN(TRIM(E1194))=0</formula>
    </cfRule>
  </conditionalFormatting>
  <conditionalFormatting sqref="D1203">
    <cfRule type="containsBlanks" dxfId="287" priority="193">
      <formula>LEN(TRIM(D1203))=0</formula>
    </cfRule>
  </conditionalFormatting>
  <conditionalFormatting sqref="E1203:O1203">
    <cfRule type="containsBlanks" dxfId="286" priority="192">
      <formula>LEN(TRIM(E1203))=0</formula>
    </cfRule>
  </conditionalFormatting>
  <conditionalFormatting sqref="D1212">
    <cfRule type="containsBlanks" dxfId="285" priority="191">
      <formula>LEN(TRIM(D1212))=0</formula>
    </cfRule>
  </conditionalFormatting>
  <conditionalFormatting sqref="E1212:O1212">
    <cfRule type="containsBlanks" dxfId="284" priority="190">
      <formula>LEN(TRIM(E1212))=0</formula>
    </cfRule>
  </conditionalFormatting>
  <conditionalFormatting sqref="D1221">
    <cfRule type="containsBlanks" dxfId="283" priority="189">
      <formula>LEN(TRIM(D1221))=0</formula>
    </cfRule>
  </conditionalFormatting>
  <conditionalFormatting sqref="E1221:O1221">
    <cfRule type="containsBlanks" dxfId="282" priority="188">
      <formula>LEN(TRIM(E1221))=0</formula>
    </cfRule>
  </conditionalFormatting>
  <conditionalFormatting sqref="D1230">
    <cfRule type="containsBlanks" dxfId="281" priority="187">
      <formula>LEN(TRIM(D1230))=0</formula>
    </cfRule>
  </conditionalFormatting>
  <conditionalFormatting sqref="E1230:O1230">
    <cfRule type="containsBlanks" dxfId="280" priority="186">
      <formula>LEN(TRIM(E1230))=0</formula>
    </cfRule>
  </conditionalFormatting>
  <conditionalFormatting sqref="D1239">
    <cfRule type="containsBlanks" dxfId="279" priority="185">
      <formula>LEN(TRIM(D1239))=0</formula>
    </cfRule>
  </conditionalFormatting>
  <conditionalFormatting sqref="E1239:O1239">
    <cfRule type="containsBlanks" dxfId="278" priority="184">
      <formula>LEN(TRIM(E1239))=0</formula>
    </cfRule>
  </conditionalFormatting>
  <conditionalFormatting sqref="D1249">
    <cfRule type="containsBlanks" dxfId="277" priority="183">
      <formula>LEN(TRIM(D1249))=0</formula>
    </cfRule>
  </conditionalFormatting>
  <conditionalFormatting sqref="E1249:O1249">
    <cfRule type="containsBlanks" dxfId="276" priority="182">
      <formula>LEN(TRIM(E1249))=0</formula>
    </cfRule>
  </conditionalFormatting>
  <conditionalFormatting sqref="D1259">
    <cfRule type="containsBlanks" dxfId="275" priority="181">
      <formula>LEN(TRIM(D1259))=0</formula>
    </cfRule>
  </conditionalFormatting>
  <conditionalFormatting sqref="E1259:O1259">
    <cfRule type="containsBlanks" dxfId="274" priority="180">
      <formula>LEN(TRIM(E1259))=0</formula>
    </cfRule>
  </conditionalFormatting>
  <conditionalFormatting sqref="D1268">
    <cfRule type="containsBlanks" dxfId="273" priority="179">
      <formula>LEN(TRIM(D1268))=0</formula>
    </cfRule>
  </conditionalFormatting>
  <conditionalFormatting sqref="E1268:O1268">
    <cfRule type="containsBlanks" dxfId="272" priority="178">
      <formula>LEN(TRIM(E1268))=0</formula>
    </cfRule>
  </conditionalFormatting>
  <conditionalFormatting sqref="D1277">
    <cfRule type="containsBlanks" dxfId="271" priority="177">
      <formula>LEN(TRIM(D1277))=0</formula>
    </cfRule>
  </conditionalFormatting>
  <conditionalFormatting sqref="E1277:O1277">
    <cfRule type="containsBlanks" dxfId="270" priority="176">
      <formula>LEN(TRIM(E1277))=0</formula>
    </cfRule>
  </conditionalFormatting>
  <conditionalFormatting sqref="D1286">
    <cfRule type="containsBlanks" dxfId="269" priority="175">
      <formula>LEN(TRIM(D1286))=0</formula>
    </cfRule>
  </conditionalFormatting>
  <conditionalFormatting sqref="E1286:O1286">
    <cfRule type="containsBlanks" dxfId="268" priority="174">
      <formula>LEN(TRIM(E1286))=0</formula>
    </cfRule>
  </conditionalFormatting>
  <conditionalFormatting sqref="D1295">
    <cfRule type="containsBlanks" dxfId="267" priority="173">
      <formula>LEN(TRIM(D1295))=0</formula>
    </cfRule>
  </conditionalFormatting>
  <conditionalFormatting sqref="E1295:O1295">
    <cfRule type="containsBlanks" dxfId="266" priority="172">
      <formula>LEN(TRIM(E1295))=0</formula>
    </cfRule>
  </conditionalFormatting>
  <conditionalFormatting sqref="D1304">
    <cfRule type="containsBlanks" dxfId="265" priority="171">
      <formula>LEN(TRIM(D1304))=0</formula>
    </cfRule>
  </conditionalFormatting>
  <conditionalFormatting sqref="E1304:O1304">
    <cfRule type="containsBlanks" dxfId="264" priority="170">
      <formula>LEN(TRIM(E1304))=0</formula>
    </cfRule>
  </conditionalFormatting>
  <conditionalFormatting sqref="D1313">
    <cfRule type="containsBlanks" dxfId="263" priority="169">
      <formula>LEN(TRIM(D1313))=0</formula>
    </cfRule>
  </conditionalFormatting>
  <conditionalFormatting sqref="E1313:O1313">
    <cfRule type="containsBlanks" dxfId="262" priority="168">
      <formula>LEN(TRIM(E1313))=0</formula>
    </cfRule>
  </conditionalFormatting>
  <conditionalFormatting sqref="D1322">
    <cfRule type="containsBlanks" dxfId="261" priority="167">
      <formula>LEN(TRIM(D1322))=0</formula>
    </cfRule>
  </conditionalFormatting>
  <conditionalFormatting sqref="E1322:O1322">
    <cfRule type="containsBlanks" dxfId="260" priority="166">
      <formula>LEN(TRIM(E1322))=0</formula>
    </cfRule>
  </conditionalFormatting>
  <conditionalFormatting sqref="D1332">
    <cfRule type="containsBlanks" dxfId="259" priority="165">
      <formula>LEN(TRIM(D1332))=0</formula>
    </cfRule>
  </conditionalFormatting>
  <conditionalFormatting sqref="E1332:O1332">
    <cfRule type="containsBlanks" dxfId="258" priority="164">
      <formula>LEN(TRIM(E1332))=0</formula>
    </cfRule>
  </conditionalFormatting>
  <conditionalFormatting sqref="D1341">
    <cfRule type="containsBlanks" dxfId="257" priority="163">
      <formula>LEN(TRIM(D1341))=0</formula>
    </cfRule>
  </conditionalFormatting>
  <conditionalFormatting sqref="E1341:O1341">
    <cfRule type="containsBlanks" dxfId="256" priority="162">
      <formula>LEN(TRIM(E1341))=0</formula>
    </cfRule>
  </conditionalFormatting>
  <conditionalFormatting sqref="D1350">
    <cfRule type="containsBlanks" dxfId="255" priority="161">
      <formula>LEN(TRIM(D1350))=0</formula>
    </cfRule>
  </conditionalFormatting>
  <conditionalFormatting sqref="E1350:O1350">
    <cfRule type="containsBlanks" dxfId="254" priority="160">
      <formula>LEN(TRIM(E1350))=0</formula>
    </cfRule>
  </conditionalFormatting>
  <conditionalFormatting sqref="D1359">
    <cfRule type="containsBlanks" dxfId="253" priority="159">
      <formula>LEN(TRIM(D1359))=0</formula>
    </cfRule>
  </conditionalFormatting>
  <conditionalFormatting sqref="E1359:O1359">
    <cfRule type="containsBlanks" dxfId="252" priority="158">
      <formula>LEN(TRIM(E1359))=0</formula>
    </cfRule>
  </conditionalFormatting>
  <conditionalFormatting sqref="D1368">
    <cfRule type="containsBlanks" dxfId="251" priority="157">
      <formula>LEN(TRIM(D1368))=0</formula>
    </cfRule>
  </conditionalFormatting>
  <conditionalFormatting sqref="E1368:O1368">
    <cfRule type="containsBlanks" dxfId="250" priority="156">
      <formula>LEN(TRIM(E1368))=0</formula>
    </cfRule>
  </conditionalFormatting>
  <conditionalFormatting sqref="D1377">
    <cfRule type="containsBlanks" dxfId="249" priority="155">
      <formula>LEN(TRIM(D1377))=0</formula>
    </cfRule>
  </conditionalFormatting>
  <conditionalFormatting sqref="E1377:O1377">
    <cfRule type="containsBlanks" dxfId="248" priority="154">
      <formula>LEN(TRIM(E1377))=0</formula>
    </cfRule>
  </conditionalFormatting>
  <conditionalFormatting sqref="D1386">
    <cfRule type="containsBlanks" dxfId="247" priority="153">
      <formula>LEN(TRIM(D1386))=0</formula>
    </cfRule>
  </conditionalFormatting>
  <conditionalFormatting sqref="E1386:O1386">
    <cfRule type="containsBlanks" dxfId="246" priority="152">
      <formula>LEN(TRIM(E1386))=0</formula>
    </cfRule>
  </conditionalFormatting>
  <conditionalFormatting sqref="D1395">
    <cfRule type="containsBlanks" dxfId="245" priority="151">
      <formula>LEN(TRIM(D1395))=0</formula>
    </cfRule>
  </conditionalFormatting>
  <conditionalFormatting sqref="E1395:O1395">
    <cfRule type="containsBlanks" dxfId="244" priority="150">
      <formula>LEN(TRIM(E1395))=0</formula>
    </cfRule>
  </conditionalFormatting>
  <conditionalFormatting sqref="D1404">
    <cfRule type="containsBlanks" dxfId="243" priority="149">
      <formula>LEN(TRIM(D1404))=0</formula>
    </cfRule>
  </conditionalFormatting>
  <conditionalFormatting sqref="E1404:O1404">
    <cfRule type="containsBlanks" dxfId="242" priority="148">
      <formula>LEN(TRIM(E1404))=0</formula>
    </cfRule>
  </conditionalFormatting>
  <conditionalFormatting sqref="D1414">
    <cfRule type="containsBlanks" dxfId="241" priority="147">
      <formula>LEN(TRIM(D1414))=0</formula>
    </cfRule>
  </conditionalFormatting>
  <conditionalFormatting sqref="E1414:O1414">
    <cfRule type="containsBlanks" dxfId="240" priority="146">
      <formula>LEN(TRIM(E1414))=0</formula>
    </cfRule>
  </conditionalFormatting>
  <conditionalFormatting sqref="D1423">
    <cfRule type="containsBlanks" dxfId="239" priority="145">
      <formula>LEN(TRIM(D1423))=0</formula>
    </cfRule>
  </conditionalFormatting>
  <conditionalFormatting sqref="E1423:O1423">
    <cfRule type="containsBlanks" dxfId="238" priority="144">
      <formula>LEN(TRIM(E1423))=0</formula>
    </cfRule>
  </conditionalFormatting>
  <conditionalFormatting sqref="D1432">
    <cfRule type="containsBlanks" dxfId="237" priority="143">
      <formula>LEN(TRIM(D1432))=0</formula>
    </cfRule>
  </conditionalFormatting>
  <conditionalFormatting sqref="E1432:O1432">
    <cfRule type="containsBlanks" dxfId="236" priority="142">
      <formula>LEN(TRIM(E1432))=0</formula>
    </cfRule>
  </conditionalFormatting>
  <conditionalFormatting sqref="D1441">
    <cfRule type="containsBlanks" dxfId="235" priority="141">
      <formula>LEN(TRIM(D1441))=0</formula>
    </cfRule>
  </conditionalFormatting>
  <conditionalFormatting sqref="E1441:O1441">
    <cfRule type="containsBlanks" dxfId="234" priority="140">
      <formula>LEN(TRIM(E1441))=0</formula>
    </cfRule>
  </conditionalFormatting>
  <conditionalFormatting sqref="D1451">
    <cfRule type="containsBlanks" dxfId="233" priority="139">
      <formula>LEN(TRIM(D1451))=0</formula>
    </cfRule>
  </conditionalFormatting>
  <conditionalFormatting sqref="E1451:O1451">
    <cfRule type="containsBlanks" dxfId="232" priority="138">
      <formula>LEN(TRIM(E1451))=0</formula>
    </cfRule>
  </conditionalFormatting>
  <conditionalFormatting sqref="D1460">
    <cfRule type="containsBlanks" dxfId="231" priority="137">
      <formula>LEN(TRIM(D1460))=0</formula>
    </cfRule>
  </conditionalFormatting>
  <conditionalFormatting sqref="E1460:O1460">
    <cfRule type="containsBlanks" dxfId="230" priority="136">
      <formula>LEN(TRIM(E1460))=0</formula>
    </cfRule>
  </conditionalFormatting>
  <conditionalFormatting sqref="D1469">
    <cfRule type="containsBlanks" dxfId="229" priority="135">
      <formula>LEN(TRIM(D1469))=0</formula>
    </cfRule>
  </conditionalFormatting>
  <conditionalFormatting sqref="E1469:O1469">
    <cfRule type="containsBlanks" dxfId="228" priority="134">
      <formula>LEN(TRIM(E1469))=0</formula>
    </cfRule>
  </conditionalFormatting>
  <conditionalFormatting sqref="D1478">
    <cfRule type="containsBlanks" dxfId="227" priority="133">
      <formula>LEN(TRIM(D1478))=0</formula>
    </cfRule>
  </conditionalFormatting>
  <conditionalFormatting sqref="E1478:O1478">
    <cfRule type="containsBlanks" dxfId="226" priority="132">
      <formula>LEN(TRIM(E1478))=0</formula>
    </cfRule>
  </conditionalFormatting>
  <conditionalFormatting sqref="D1487">
    <cfRule type="containsBlanks" dxfId="225" priority="131">
      <formula>LEN(TRIM(D1487))=0</formula>
    </cfRule>
  </conditionalFormatting>
  <conditionalFormatting sqref="E1487:O1487">
    <cfRule type="containsBlanks" dxfId="224" priority="130">
      <formula>LEN(TRIM(E1487))=0</formula>
    </cfRule>
  </conditionalFormatting>
  <conditionalFormatting sqref="D1496">
    <cfRule type="containsBlanks" dxfId="223" priority="129">
      <formula>LEN(TRIM(D1496))=0</formula>
    </cfRule>
  </conditionalFormatting>
  <conditionalFormatting sqref="E1496:O1496">
    <cfRule type="containsBlanks" dxfId="222" priority="128">
      <formula>LEN(TRIM(E1496))=0</formula>
    </cfRule>
  </conditionalFormatting>
  <conditionalFormatting sqref="D1505">
    <cfRule type="containsBlanks" dxfId="221" priority="127">
      <formula>LEN(TRIM(D1505))=0</formula>
    </cfRule>
  </conditionalFormatting>
  <conditionalFormatting sqref="E1505:O1505">
    <cfRule type="containsBlanks" dxfId="220" priority="126">
      <formula>LEN(TRIM(E1505))=0</formula>
    </cfRule>
  </conditionalFormatting>
  <conditionalFormatting sqref="D1514">
    <cfRule type="containsBlanks" dxfId="219" priority="125">
      <formula>LEN(TRIM(D1514))=0</formula>
    </cfRule>
  </conditionalFormatting>
  <conditionalFormatting sqref="E1514:O1514">
    <cfRule type="containsBlanks" dxfId="218" priority="124">
      <formula>LEN(TRIM(E1514))=0</formula>
    </cfRule>
  </conditionalFormatting>
  <conditionalFormatting sqref="D1523">
    <cfRule type="containsBlanks" dxfId="217" priority="123">
      <formula>LEN(TRIM(D1523))=0</formula>
    </cfRule>
  </conditionalFormatting>
  <conditionalFormatting sqref="E1523:O1523">
    <cfRule type="containsBlanks" dxfId="216" priority="122">
      <formula>LEN(TRIM(E1523))=0</formula>
    </cfRule>
  </conditionalFormatting>
  <conditionalFormatting sqref="D1534">
    <cfRule type="containsBlanks" dxfId="215" priority="121">
      <formula>LEN(TRIM(D1534))=0</formula>
    </cfRule>
  </conditionalFormatting>
  <conditionalFormatting sqref="E1534:O1534">
    <cfRule type="containsBlanks" dxfId="214" priority="120">
      <formula>LEN(TRIM(E1534))=0</formula>
    </cfRule>
  </conditionalFormatting>
  <conditionalFormatting sqref="D1543">
    <cfRule type="containsBlanks" dxfId="213" priority="119">
      <formula>LEN(TRIM(D1543))=0</formula>
    </cfRule>
  </conditionalFormatting>
  <conditionalFormatting sqref="E1543:O1543">
    <cfRule type="containsBlanks" dxfId="212" priority="118">
      <formula>LEN(TRIM(E1543))=0</formula>
    </cfRule>
  </conditionalFormatting>
  <conditionalFormatting sqref="D1552">
    <cfRule type="containsBlanks" dxfId="211" priority="117">
      <formula>LEN(TRIM(D1552))=0</formula>
    </cfRule>
  </conditionalFormatting>
  <conditionalFormatting sqref="E1552:O1552">
    <cfRule type="containsBlanks" dxfId="210" priority="116">
      <formula>LEN(TRIM(E1552))=0</formula>
    </cfRule>
  </conditionalFormatting>
  <conditionalFormatting sqref="D1561">
    <cfRule type="containsBlanks" dxfId="209" priority="115">
      <formula>LEN(TRIM(D1561))=0</formula>
    </cfRule>
  </conditionalFormatting>
  <conditionalFormatting sqref="E1561:O1561">
    <cfRule type="containsBlanks" dxfId="208" priority="114">
      <formula>LEN(TRIM(E1561))=0</formula>
    </cfRule>
  </conditionalFormatting>
  <conditionalFormatting sqref="D1570">
    <cfRule type="containsBlanks" dxfId="207" priority="113">
      <formula>LEN(TRIM(D1570))=0</formula>
    </cfRule>
  </conditionalFormatting>
  <conditionalFormatting sqref="E1570:O1570">
    <cfRule type="containsBlanks" dxfId="206" priority="112">
      <formula>LEN(TRIM(E1570))=0</formula>
    </cfRule>
  </conditionalFormatting>
  <conditionalFormatting sqref="D1579">
    <cfRule type="containsBlanks" dxfId="205" priority="111">
      <formula>LEN(TRIM(D1579))=0</formula>
    </cfRule>
  </conditionalFormatting>
  <conditionalFormatting sqref="E1579:O1579">
    <cfRule type="containsBlanks" dxfId="204" priority="110">
      <formula>LEN(TRIM(E1579))=0</formula>
    </cfRule>
  </conditionalFormatting>
  <conditionalFormatting sqref="D1588">
    <cfRule type="containsBlanks" dxfId="203" priority="109">
      <formula>LEN(TRIM(D1588))=0</formula>
    </cfRule>
  </conditionalFormatting>
  <conditionalFormatting sqref="E1588:O1588">
    <cfRule type="containsBlanks" dxfId="202" priority="108">
      <formula>LEN(TRIM(E1588))=0</formula>
    </cfRule>
  </conditionalFormatting>
  <conditionalFormatting sqref="D1597">
    <cfRule type="containsBlanks" dxfId="201" priority="107">
      <formula>LEN(TRIM(D1597))=0</formula>
    </cfRule>
  </conditionalFormatting>
  <conditionalFormatting sqref="E1597:O1597">
    <cfRule type="containsBlanks" dxfId="200" priority="106">
      <formula>LEN(TRIM(E1597))=0</formula>
    </cfRule>
  </conditionalFormatting>
  <conditionalFormatting sqref="D1607">
    <cfRule type="containsBlanks" dxfId="199" priority="105">
      <formula>LEN(TRIM(D1607))=0</formula>
    </cfRule>
  </conditionalFormatting>
  <conditionalFormatting sqref="E1607:O1607">
    <cfRule type="containsBlanks" dxfId="198" priority="104">
      <formula>LEN(TRIM(E1607))=0</formula>
    </cfRule>
  </conditionalFormatting>
  <conditionalFormatting sqref="D1616">
    <cfRule type="containsBlanks" dxfId="197" priority="103">
      <formula>LEN(TRIM(D1616))=0</formula>
    </cfRule>
  </conditionalFormatting>
  <conditionalFormatting sqref="E1616:O1616">
    <cfRule type="containsBlanks" dxfId="196" priority="102">
      <formula>LEN(TRIM(E1616))=0</formula>
    </cfRule>
  </conditionalFormatting>
  <conditionalFormatting sqref="D1625">
    <cfRule type="containsBlanks" dxfId="195" priority="101">
      <formula>LEN(TRIM(D1625))=0</formula>
    </cfRule>
  </conditionalFormatting>
  <conditionalFormatting sqref="E1625:O1625">
    <cfRule type="containsBlanks" dxfId="194" priority="100">
      <formula>LEN(TRIM(E1625))=0</formula>
    </cfRule>
  </conditionalFormatting>
  <conditionalFormatting sqref="D1634">
    <cfRule type="containsBlanks" dxfId="193" priority="99">
      <formula>LEN(TRIM(D1634))=0</formula>
    </cfRule>
  </conditionalFormatting>
  <conditionalFormatting sqref="E1634:O1634">
    <cfRule type="containsBlanks" dxfId="192" priority="98">
      <formula>LEN(TRIM(E1634))=0</formula>
    </cfRule>
  </conditionalFormatting>
  <conditionalFormatting sqref="D1643">
    <cfRule type="containsBlanks" dxfId="191" priority="97">
      <formula>LEN(TRIM(D1643))=0</formula>
    </cfRule>
  </conditionalFormatting>
  <conditionalFormatting sqref="E1643:O1643">
    <cfRule type="containsBlanks" dxfId="190" priority="96">
      <formula>LEN(TRIM(E1643))=0</formula>
    </cfRule>
  </conditionalFormatting>
  <conditionalFormatting sqref="D1652">
    <cfRule type="containsBlanks" dxfId="189" priority="95">
      <formula>LEN(TRIM(D1652))=0</formula>
    </cfRule>
  </conditionalFormatting>
  <conditionalFormatting sqref="E1652:O1652">
    <cfRule type="containsBlanks" dxfId="188" priority="94">
      <formula>LEN(TRIM(E1652))=0</formula>
    </cfRule>
  </conditionalFormatting>
  <conditionalFormatting sqref="D1661">
    <cfRule type="containsBlanks" dxfId="187" priority="93">
      <formula>LEN(TRIM(D1661))=0</formula>
    </cfRule>
  </conditionalFormatting>
  <conditionalFormatting sqref="E1661:O1661">
    <cfRule type="containsBlanks" dxfId="186" priority="92">
      <formula>LEN(TRIM(E1661))=0</formula>
    </cfRule>
  </conditionalFormatting>
  <conditionalFormatting sqref="D1670">
    <cfRule type="containsBlanks" dxfId="185" priority="91">
      <formula>LEN(TRIM(D1670))=0</formula>
    </cfRule>
  </conditionalFormatting>
  <conditionalFormatting sqref="E1670:O1670">
    <cfRule type="containsBlanks" dxfId="184" priority="90">
      <formula>LEN(TRIM(E1670))=0</formula>
    </cfRule>
  </conditionalFormatting>
  <conditionalFormatting sqref="D1680">
    <cfRule type="containsBlanks" dxfId="183" priority="89">
      <formula>LEN(TRIM(D1680))=0</formula>
    </cfRule>
  </conditionalFormatting>
  <conditionalFormatting sqref="E1680:O1680">
    <cfRule type="containsBlanks" dxfId="182" priority="88">
      <formula>LEN(TRIM(E1680))=0</formula>
    </cfRule>
  </conditionalFormatting>
  <conditionalFormatting sqref="E1689:O1689">
    <cfRule type="containsBlanks" dxfId="181" priority="86">
      <formula>LEN(TRIM(E1689))=0</formula>
    </cfRule>
  </conditionalFormatting>
  <conditionalFormatting sqref="E1700:O1700">
    <cfRule type="containsBlanks" dxfId="180" priority="84">
      <formula>LEN(TRIM(E1700))=0</formula>
    </cfRule>
  </conditionalFormatting>
  <conditionalFormatting sqref="D1689">
    <cfRule type="containsBlanks" dxfId="179" priority="87">
      <formula>LEN(TRIM(D1689))=0</formula>
    </cfRule>
  </conditionalFormatting>
  <conditionalFormatting sqref="E1711:O1711">
    <cfRule type="containsBlanks" dxfId="178" priority="82">
      <formula>LEN(TRIM(E1711))=0</formula>
    </cfRule>
  </conditionalFormatting>
  <conditionalFormatting sqref="E1722:O1722">
    <cfRule type="containsBlanks" dxfId="177" priority="80">
      <formula>LEN(TRIM(E1722))=0</formula>
    </cfRule>
  </conditionalFormatting>
  <conditionalFormatting sqref="D1700">
    <cfRule type="containsBlanks" dxfId="176" priority="85">
      <formula>LEN(TRIM(D1700))=0</formula>
    </cfRule>
  </conditionalFormatting>
  <conditionalFormatting sqref="E1731:O1731">
    <cfRule type="containsBlanks" dxfId="175" priority="78">
      <formula>LEN(TRIM(E1731))=0</formula>
    </cfRule>
  </conditionalFormatting>
  <conditionalFormatting sqref="D1711">
    <cfRule type="containsBlanks" dxfId="174" priority="83">
      <formula>LEN(TRIM(D1711))=0</formula>
    </cfRule>
  </conditionalFormatting>
  <conditionalFormatting sqref="E1740:O1740">
    <cfRule type="containsBlanks" dxfId="173" priority="76">
      <formula>LEN(TRIM(E1740))=0</formula>
    </cfRule>
  </conditionalFormatting>
  <conditionalFormatting sqref="D1722">
    <cfRule type="containsBlanks" dxfId="172" priority="81">
      <formula>LEN(TRIM(D1722))=0</formula>
    </cfRule>
  </conditionalFormatting>
  <conditionalFormatting sqref="E1749:O1749">
    <cfRule type="containsBlanks" dxfId="171" priority="74">
      <formula>LEN(TRIM(E1749))=0</formula>
    </cfRule>
  </conditionalFormatting>
  <conditionalFormatting sqref="D1731">
    <cfRule type="containsBlanks" dxfId="170" priority="79">
      <formula>LEN(TRIM(D1731))=0</formula>
    </cfRule>
  </conditionalFormatting>
  <conditionalFormatting sqref="E1758:O1758">
    <cfRule type="containsBlanks" dxfId="169" priority="72">
      <formula>LEN(TRIM(E1758))=0</formula>
    </cfRule>
  </conditionalFormatting>
  <conditionalFormatting sqref="D1740">
    <cfRule type="containsBlanks" dxfId="168" priority="77">
      <formula>LEN(TRIM(D1740))=0</formula>
    </cfRule>
  </conditionalFormatting>
  <conditionalFormatting sqref="E1767:O1767">
    <cfRule type="containsBlanks" dxfId="167" priority="70">
      <formula>LEN(TRIM(E1767))=0</formula>
    </cfRule>
  </conditionalFormatting>
  <conditionalFormatting sqref="D1749">
    <cfRule type="containsBlanks" dxfId="166" priority="75">
      <formula>LEN(TRIM(D1749))=0</formula>
    </cfRule>
  </conditionalFormatting>
  <conditionalFormatting sqref="E1964:O1964">
    <cfRule type="containsBlanks" dxfId="165" priority="68">
      <formula>LEN(TRIM(E1964))=0</formula>
    </cfRule>
  </conditionalFormatting>
  <conditionalFormatting sqref="D1758">
    <cfRule type="containsBlanks" dxfId="164" priority="73">
      <formula>LEN(TRIM(D1758))=0</formula>
    </cfRule>
  </conditionalFormatting>
  <conditionalFormatting sqref="E1980:O1980">
    <cfRule type="containsBlanks" dxfId="163" priority="66">
      <formula>LEN(TRIM(E1980))=0</formula>
    </cfRule>
  </conditionalFormatting>
  <conditionalFormatting sqref="D1767">
    <cfRule type="containsBlanks" dxfId="162" priority="71">
      <formula>LEN(TRIM(D1767))=0</formula>
    </cfRule>
  </conditionalFormatting>
  <conditionalFormatting sqref="E1989:O1989">
    <cfRule type="containsBlanks" dxfId="161" priority="64">
      <formula>LEN(TRIM(E1989))=0</formula>
    </cfRule>
  </conditionalFormatting>
  <conditionalFormatting sqref="D1964">
    <cfRule type="containsBlanks" dxfId="160" priority="69">
      <formula>LEN(TRIM(D1964))=0</formula>
    </cfRule>
  </conditionalFormatting>
  <conditionalFormatting sqref="E1998:O1998">
    <cfRule type="containsBlanks" dxfId="159" priority="62">
      <formula>LEN(TRIM(E1998))=0</formula>
    </cfRule>
  </conditionalFormatting>
  <conditionalFormatting sqref="D1980">
    <cfRule type="containsBlanks" dxfId="158" priority="67">
      <formula>LEN(TRIM(D1980))=0</formula>
    </cfRule>
  </conditionalFormatting>
  <conditionalFormatting sqref="D1989">
    <cfRule type="containsBlanks" dxfId="157" priority="65">
      <formula>LEN(TRIM(D1989))=0</formula>
    </cfRule>
  </conditionalFormatting>
  <conditionalFormatting sqref="D1998">
    <cfRule type="containsBlanks" dxfId="156" priority="63">
      <formula>LEN(TRIM(D1998))=0</formula>
    </cfRule>
  </conditionalFormatting>
  <conditionalFormatting sqref="P208:P216">
    <cfRule type="containsBlanks" dxfId="155" priority="61">
      <formula>LEN(TRIM(P208))=0</formula>
    </cfRule>
  </conditionalFormatting>
  <conditionalFormatting sqref="P826">
    <cfRule type="containsBlanks" dxfId="154" priority="60">
      <formula>LEN(TRIM(P826))=0</formula>
    </cfRule>
  </conditionalFormatting>
  <conditionalFormatting sqref="P839:P842">
    <cfRule type="containsBlanks" dxfId="153" priority="59">
      <formula>LEN(TRIM(P839))=0</formula>
    </cfRule>
  </conditionalFormatting>
  <conditionalFormatting sqref="P848">
    <cfRule type="containsBlanks" dxfId="152" priority="58">
      <formula>LEN(TRIM(P848))=0</formula>
    </cfRule>
  </conditionalFormatting>
  <conditionalFormatting sqref="P854:P855">
    <cfRule type="containsBlanks" dxfId="151" priority="57">
      <formula>LEN(TRIM(P854))=0</formula>
    </cfRule>
  </conditionalFormatting>
  <conditionalFormatting sqref="P862:P865">
    <cfRule type="containsBlanks" dxfId="150" priority="56">
      <formula>LEN(TRIM(P862))=0</formula>
    </cfRule>
  </conditionalFormatting>
  <conditionalFormatting sqref="P923">
    <cfRule type="containsBlanks" dxfId="149" priority="55">
      <formula>LEN(TRIM(P923))=0</formula>
    </cfRule>
  </conditionalFormatting>
  <conditionalFormatting sqref="P1019:P1020">
    <cfRule type="containsBlanks" dxfId="148" priority="54">
      <formula>LEN(TRIM(P1019))=0</formula>
    </cfRule>
  </conditionalFormatting>
  <conditionalFormatting sqref="P1026:P1027">
    <cfRule type="containsBlanks" dxfId="147" priority="53">
      <formula>LEN(TRIM(P1026))=0</formula>
    </cfRule>
  </conditionalFormatting>
  <conditionalFormatting sqref="P1708">
    <cfRule type="containsBlanks" dxfId="146" priority="52">
      <formula>LEN(TRIM(P1708))=0</formula>
    </cfRule>
  </conditionalFormatting>
  <conditionalFormatting sqref="P1719:P1720">
    <cfRule type="containsBlanks" dxfId="145" priority="51">
      <formula>LEN(TRIM(P1719))=0</formula>
    </cfRule>
  </conditionalFormatting>
  <conditionalFormatting sqref="P1833:P1835">
    <cfRule type="containsBlanks" dxfId="144" priority="50">
      <formula>LEN(TRIM(P1833))=0</formula>
    </cfRule>
  </conditionalFormatting>
  <conditionalFormatting sqref="P1885:P1886">
    <cfRule type="containsBlanks" dxfId="143" priority="49">
      <formula>LEN(TRIM(P1885))=0</formula>
    </cfRule>
  </conditionalFormatting>
  <conditionalFormatting sqref="P1895:P1896">
    <cfRule type="containsBlanks" dxfId="142" priority="48">
      <formula>LEN(TRIM(P1895))=0</formula>
    </cfRule>
  </conditionalFormatting>
  <conditionalFormatting sqref="P1905">
    <cfRule type="containsBlanks" dxfId="141" priority="47">
      <formula>LEN(TRIM(P1905))=0</formula>
    </cfRule>
  </conditionalFormatting>
  <conditionalFormatting sqref="P1958:P1962">
    <cfRule type="containsBlanks" dxfId="140" priority="46">
      <formula>LEN(TRIM(P1958))=0</formula>
    </cfRule>
  </conditionalFormatting>
  <conditionalFormatting sqref="P1973:P1977">
    <cfRule type="containsBlanks" dxfId="139" priority="45">
      <formula>LEN(TRIM(P1973))=0</formula>
    </cfRule>
  </conditionalFormatting>
  <conditionalFormatting sqref="P2026:P2030">
    <cfRule type="containsBlanks" dxfId="138" priority="44">
      <formula>LEN(TRIM(P2026))=0</formula>
    </cfRule>
  </conditionalFormatting>
  <conditionalFormatting sqref="P2050:P2054">
    <cfRule type="containsBlanks" dxfId="137" priority="43">
      <formula>LEN(TRIM(P2050))=0</formula>
    </cfRule>
  </conditionalFormatting>
  <conditionalFormatting sqref="P2062">
    <cfRule type="containsBlanks" dxfId="136" priority="42">
      <formula>LEN(TRIM(P2062))=0</formula>
    </cfRule>
  </conditionalFormatting>
  <conditionalFormatting sqref="P2070">
    <cfRule type="containsBlanks" dxfId="135" priority="41">
      <formula>LEN(TRIM(P2070))=0</formula>
    </cfRule>
  </conditionalFormatting>
  <conditionalFormatting sqref="P2079:P2080">
    <cfRule type="containsBlanks" dxfId="134" priority="40">
      <formula>LEN(TRIM(P2079))=0</formula>
    </cfRule>
  </conditionalFormatting>
  <conditionalFormatting sqref="D4:O4 D5:D7">
    <cfRule type="containsBlanks" dxfId="133" priority="39">
      <formula>LEN(TRIM(D4))=0</formula>
    </cfRule>
  </conditionalFormatting>
  <conditionalFormatting sqref="D9:O18">
    <cfRule type="containsBlanks" dxfId="132" priority="37">
      <formula>LEN(TRIM(D9))=0</formula>
    </cfRule>
  </conditionalFormatting>
  <conditionalFormatting sqref="D20:O37">
    <cfRule type="containsBlanks" dxfId="131" priority="36">
      <formula>LEN(TRIM(D20))=0</formula>
    </cfRule>
  </conditionalFormatting>
  <conditionalFormatting sqref="D40:O62">
    <cfRule type="containsBlanks" dxfId="130" priority="35">
      <formula>LEN(TRIM(D40))=0</formula>
    </cfRule>
  </conditionalFormatting>
  <conditionalFormatting sqref="D65:O74">
    <cfRule type="containsBlanks" dxfId="129" priority="34">
      <formula>LEN(TRIM(D65))=0</formula>
    </cfRule>
  </conditionalFormatting>
  <conditionalFormatting sqref="D76:O95">
    <cfRule type="containsBlanks" dxfId="128" priority="33">
      <formula>LEN(TRIM(D76))=0</formula>
    </cfRule>
  </conditionalFormatting>
  <conditionalFormatting sqref="D97:O129">
    <cfRule type="containsBlanks" dxfId="127" priority="32">
      <formula>LEN(TRIM(D97))=0</formula>
    </cfRule>
  </conditionalFormatting>
  <conditionalFormatting sqref="D131:O136">
    <cfRule type="containsBlanks" dxfId="126" priority="31">
      <formula>LEN(TRIM(D131))=0</formula>
    </cfRule>
  </conditionalFormatting>
  <conditionalFormatting sqref="D138:O147">
    <cfRule type="containsBlanks" dxfId="125" priority="30">
      <formula>LEN(TRIM(D138))=0</formula>
    </cfRule>
  </conditionalFormatting>
  <conditionalFormatting sqref="D183:O189 E182:O182 D150:O181">
    <cfRule type="containsBlanks" dxfId="124" priority="29">
      <formula>LEN(TRIM(D150))=0</formula>
    </cfRule>
  </conditionalFormatting>
  <conditionalFormatting sqref="D191:O206">
    <cfRule type="containsBlanks" dxfId="123" priority="28">
      <formula>LEN(TRIM(D191))=0</formula>
    </cfRule>
  </conditionalFormatting>
  <conditionalFormatting sqref="D218:O289">
    <cfRule type="containsBlanks" dxfId="122" priority="27">
      <formula>LEN(TRIM(D218))=0</formula>
    </cfRule>
  </conditionalFormatting>
  <conditionalFormatting sqref="D291:O331">
    <cfRule type="containsBlanks" dxfId="121" priority="26">
      <formula>LEN(TRIM(D291))=0</formula>
    </cfRule>
  </conditionalFormatting>
  <conditionalFormatting sqref="D339:O343 D333:O337">
    <cfRule type="containsBlanks" dxfId="120" priority="25">
      <formula>LEN(TRIM(D333))=0</formula>
    </cfRule>
  </conditionalFormatting>
  <conditionalFormatting sqref="D345:O372">
    <cfRule type="containsBlanks" dxfId="119" priority="24">
      <formula>LEN(TRIM(D345))=0</formula>
    </cfRule>
  </conditionalFormatting>
  <conditionalFormatting sqref="D374:O394">
    <cfRule type="containsBlanks" dxfId="118" priority="23">
      <formula>LEN(TRIM(D374))=0</formula>
    </cfRule>
  </conditionalFormatting>
  <conditionalFormatting sqref="D396:O442">
    <cfRule type="containsBlanks" dxfId="117" priority="22">
      <formula>LEN(TRIM(D396))=0</formula>
    </cfRule>
  </conditionalFormatting>
  <conditionalFormatting sqref="D445:O490">
    <cfRule type="containsBlanks" dxfId="116" priority="21">
      <formula>LEN(TRIM(D445))=0</formula>
    </cfRule>
  </conditionalFormatting>
  <conditionalFormatting sqref="D492:O539">
    <cfRule type="containsBlanks" dxfId="115" priority="20">
      <formula>LEN(TRIM(D492))=0</formula>
    </cfRule>
  </conditionalFormatting>
  <conditionalFormatting sqref="D541:O586">
    <cfRule type="containsBlanks" dxfId="114" priority="19">
      <formula>LEN(TRIM(D541))=0</formula>
    </cfRule>
  </conditionalFormatting>
  <conditionalFormatting sqref="D588:O638">
    <cfRule type="containsBlanks" dxfId="113" priority="18">
      <formula>LEN(TRIM(D588))=0</formula>
    </cfRule>
  </conditionalFormatting>
  <conditionalFormatting sqref="D640:O686">
    <cfRule type="containsBlanks" dxfId="112" priority="17">
      <formula>LEN(TRIM(D640))=0</formula>
    </cfRule>
  </conditionalFormatting>
  <conditionalFormatting sqref="D688:O722">
    <cfRule type="containsBlanks" dxfId="111" priority="16">
      <formula>LEN(TRIM(D688))=0</formula>
    </cfRule>
  </conditionalFormatting>
  <conditionalFormatting sqref="D724:O768">
    <cfRule type="containsBlanks" dxfId="110" priority="15">
      <formula>LEN(TRIM(D724))=0</formula>
    </cfRule>
  </conditionalFormatting>
  <conditionalFormatting sqref="D770:O794">
    <cfRule type="containsBlanks" dxfId="109" priority="14">
      <formula>LEN(TRIM(D770))=0</formula>
    </cfRule>
  </conditionalFormatting>
  <conditionalFormatting sqref="D796:O825">
    <cfRule type="containsBlanks" dxfId="108" priority="13">
      <formula>LEN(TRIM(D796))=0</formula>
    </cfRule>
  </conditionalFormatting>
  <conditionalFormatting sqref="D827:O836">
    <cfRule type="containsBlanks" dxfId="107" priority="12">
      <formula>LEN(TRIM(D827))=0</formula>
    </cfRule>
  </conditionalFormatting>
  <conditionalFormatting sqref="D843:O847">
    <cfRule type="containsBlanks" dxfId="106" priority="11">
      <formula>LEN(TRIM(D843))=0</formula>
    </cfRule>
  </conditionalFormatting>
  <conditionalFormatting sqref="D849:O853">
    <cfRule type="containsBlanks" dxfId="105" priority="10">
      <formula>LEN(TRIM(D849))=0</formula>
    </cfRule>
  </conditionalFormatting>
  <conditionalFormatting sqref="D857:O861">
    <cfRule type="containsBlanks" dxfId="104" priority="9">
      <formula>LEN(TRIM(D857))=0</formula>
    </cfRule>
  </conditionalFormatting>
  <conditionalFormatting sqref="E5:O7">
    <cfRule type="containsBlanks" dxfId="103" priority="2">
      <formula>LEN(TRIM(E5))=0</formula>
    </cfRule>
  </conditionalFormatting>
  <conditionalFormatting sqref="D968:O968">
    <cfRule type="containsBlanks" dxfId="102" priority="1">
      <formula>LEN(TRIM(D968))=0</formula>
    </cfRule>
  </conditionalFormatting>
  <dataValidations count="2">
    <dataValidation type="whole" operator="greaterThanOrEqual" allowBlank="1" showInputMessage="1" showErrorMessage="1" errorTitle="Valor de la celda" error="La celda sólo permite números enteros y en positivo, favor de capturar cantidades sin centavos y evitar números en negativos." sqref="D2082:O2087 P76:P95 D1034:O1038 D1193:O1246 D2072:O2077 P2062 D1897:O1904 P862:P865 D933:O996 D1066:O1080 D1083:O1136 D1138:O1172 D1174:O1191 D1248:O1256 D1258:O1329 D1331:O1411 D1413:O1448 D1450:O1530 H1970:N1970 D1606:O1677 D1679:O1696 P1026:P1027 D1776:O1823 P1719:P1720 P1833:P1835 D1915:O1930 D1932:O1955 P1708 P1958:P1962 P1905 P2070 P2079:P2080 D2064:O2069 D2008:O2025 P97:P129 D2056:O2061 P40:P74 H2037:O2037 P4:P18 P20:P38 P848 P131:P136 P138:P147 D1906:O1913 P1895:P1896 D1887:O1894 P1885:P1886 D1877:O1884 D1836:O1875 D1825:O1832 D1721:O1774 D1710:O1718 D1699:O1707 D1028:O1032 D1021:O1025 P1019:P1020 D1014:O1018 P208:P216 P826 P854:P855 D998:O1012 P923 D1040:O1064 D1979:O2005 P1973:P1977 P2026:P2030 P2050:P2054 D924:O931 D867:O922 P839:P842 D2032:O2036 D2038:O2049 D2037:F2037 G1963:O1969 G1971:O1971 D1963:F1971 D1533:H1604 I1533:O1575 I1577:O1604" xr:uid="{00000000-0002-0000-0300-000000000000}">
      <formula1>0</formula1>
    </dataValidation>
    <dataValidation type="whole" operator="greaterThanOrEqual" allowBlank="1" showInputMessage="1" showErrorMessage="1" errorTitle="Valor de la celda" error="La celda sólo permite importes positivos y sin centavos." sqref="D857:O861 D4:O7 D20:O37 D40:O62 D65:O74 D76:O95 D97:O129 D131:O136 D138:O147 D191:O206 D218:O289 D291:O331 D9:O18 D345:O372 D374:O394 D396:O442 D445:O490 D492:O539 D541:O586 D588:O638 D640:O686 D688:O722 D724:O768 D770:O794 D796:O825 D827:O836 D843:O847 D849:O853 H338:O338 D338 D339:O343 D333:O337 F150:O189 E182 D150:E181 D183:E189" xr:uid="{00000000-0002-0000-0300-000001000000}">
      <formula1>0</formula1>
    </dataValidation>
  </dataValidations>
  <printOptions horizontalCentered="1"/>
  <pageMargins left="0.70866141732283472" right="0.70866141732283472" top="1.0629921259842521" bottom="0.70866141732283472" header="0.51181102362204722" footer="0.31496062992125984"/>
  <pageSetup scale="10" orientation="portrait" horizontalDpi="4294967295" verticalDpi="4294967295" r:id="rId1"/>
  <headerFooter>
    <oddHeader>&amp;C&amp;"-,Negrita"&amp;14PRESUPUESTO DE EGRESOS BASE MENSUAL&amp;"-,Normal"&amp;11&amp;"-,Negrita"&amp;14CLASIFICADOR POR OBJETO DEL GASTOEnte público de &amp;FEjercicio fiscal 2020</oddHeader>
    <oddFooter>&amp;RPágina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79"/>
  <sheetViews>
    <sheetView workbookViewId="0">
      <selection activeCell="B1" sqref="B1"/>
    </sheetView>
  </sheetViews>
  <sheetFormatPr baseColWidth="10" defaultRowHeight="15" x14ac:dyDescent="0.25"/>
  <cols>
    <col min="1" max="1" width="9.7109375" bestFit="1" customWidth="1"/>
    <col min="2" max="2" width="5.5703125" style="56" bestFit="1" customWidth="1"/>
    <col min="3" max="3" width="5" bestFit="1" customWidth="1"/>
    <col min="4" max="4" width="3" bestFit="1" customWidth="1"/>
  </cols>
  <sheetData>
    <row r="1" spans="1:6" x14ac:dyDescent="0.25">
      <c r="A1" t="s">
        <v>908</v>
      </c>
      <c r="B1" s="56" t="str">
        <f>FU!K14</f>
        <v>Mazamitla</v>
      </c>
    </row>
    <row r="2" spans="1:6" x14ac:dyDescent="0.25">
      <c r="A2" t="s">
        <v>909</v>
      </c>
      <c r="B2" s="56" t="str">
        <f>FU!B12</f>
        <v>Sureste</v>
      </c>
    </row>
    <row r="3" spans="1:6" x14ac:dyDescent="0.25">
      <c r="A3" t="s">
        <v>910</v>
      </c>
      <c r="B3" s="56">
        <f>FU!C12</f>
        <v>13225</v>
      </c>
    </row>
    <row r="4" spans="1:6" x14ac:dyDescent="0.25">
      <c r="A4" t="s">
        <v>911</v>
      </c>
      <c r="B4" s="56">
        <f>FU!Q18</f>
        <v>2020</v>
      </c>
    </row>
    <row r="5" spans="1:6" x14ac:dyDescent="0.25">
      <c r="A5" s="162">
        <v>100000</v>
      </c>
      <c r="B5" s="163" t="s">
        <v>912</v>
      </c>
      <c r="C5" s="160">
        <v>1000</v>
      </c>
      <c r="D5" s="161">
        <v>0</v>
      </c>
      <c r="E5" s="159" t="s">
        <v>457</v>
      </c>
      <c r="F5" s="159">
        <f>'CRI-M'!O2</f>
        <v>14796128</v>
      </c>
    </row>
    <row r="6" spans="1:6" x14ac:dyDescent="0.25">
      <c r="A6">
        <v>110000</v>
      </c>
      <c r="B6" s="163" t="s">
        <v>912</v>
      </c>
      <c r="C6" s="160">
        <v>1100</v>
      </c>
      <c r="D6" s="161">
        <v>0</v>
      </c>
      <c r="E6" s="159" t="s">
        <v>573</v>
      </c>
      <c r="F6" s="159">
        <f>'CRI-M'!O3</f>
        <v>5000</v>
      </c>
    </row>
    <row r="7" spans="1:6" x14ac:dyDescent="0.25">
      <c r="A7">
        <v>110111</v>
      </c>
      <c r="B7" s="163" t="s">
        <v>912</v>
      </c>
      <c r="C7" s="160">
        <v>1101</v>
      </c>
      <c r="D7" s="161">
        <v>11</v>
      </c>
      <c r="E7" s="159" t="s">
        <v>458</v>
      </c>
      <c r="F7" s="159">
        <f>'CRI-M'!O4</f>
        <v>5000</v>
      </c>
    </row>
    <row r="8" spans="1:6" x14ac:dyDescent="0.25">
      <c r="A8">
        <v>120000</v>
      </c>
      <c r="B8" s="163" t="s">
        <v>912</v>
      </c>
      <c r="C8" s="160">
        <v>1200</v>
      </c>
      <c r="D8" s="161">
        <v>0</v>
      </c>
      <c r="E8" s="159" t="s">
        <v>574</v>
      </c>
      <c r="F8" s="159">
        <f>'CRI-M'!O5</f>
        <v>14583460</v>
      </c>
    </row>
    <row r="9" spans="1:6" x14ac:dyDescent="0.25">
      <c r="A9">
        <v>120111</v>
      </c>
      <c r="B9" s="163" t="s">
        <v>912</v>
      </c>
      <c r="C9" s="160">
        <v>1201</v>
      </c>
      <c r="D9" s="161">
        <v>11</v>
      </c>
      <c r="E9" s="159" t="s">
        <v>459</v>
      </c>
      <c r="F9" s="159">
        <f>'CRI-M'!O6</f>
        <v>9813464</v>
      </c>
    </row>
    <row r="10" spans="1:6" x14ac:dyDescent="0.25">
      <c r="A10">
        <v>120211</v>
      </c>
      <c r="B10" s="163" t="s">
        <v>912</v>
      </c>
      <c r="C10" s="160">
        <v>1202</v>
      </c>
      <c r="D10" s="161">
        <v>11</v>
      </c>
      <c r="E10" s="159" t="s">
        <v>575</v>
      </c>
      <c r="F10" s="159">
        <f>'CRI-M'!O7</f>
        <v>4337964</v>
      </c>
    </row>
    <row r="11" spans="1:6" x14ac:dyDescent="0.25">
      <c r="A11">
        <v>120311</v>
      </c>
      <c r="B11" s="163" t="s">
        <v>912</v>
      </c>
      <c r="C11" s="160">
        <v>1203</v>
      </c>
      <c r="D11" s="161">
        <v>11</v>
      </c>
      <c r="E11" s="159" t="s">
        <v>460</v>
      </c>
      <c r="F11" s="159">
        <f>'CRI-M'!O8</f>
        <v>432032</v>
      </c>
    </row>
    <row r="12" spans="1:6" x14ac:dyDescent="0.25">
      <c r="A12">
        <v>130000</v>
      </c>
      <c r="B12" s="163" t="s">
        <v>912</v>
      </c>
      <c r="C12" s="160">
        <v>1300</v>
      </c>
      <c r="D12" s="161">
        <v>0</v>
      </c>
      <c r="E12" s="159" t="s">
        <v>576</v>
      </c>
      <c r="F12" s="159">
        <f>'CRI-M'!O9</f>
        <v>0</v>
      </c>
    </row>
    <row r="13" spans="1:6" x14ac:dyDescent="0.25">
      <c r="A13">
        <v>140000</v>
      </c>
      <c r="B13" s="163" t="s">
        <v>912</v>
      </c>
      <c r="C13" s="160">
        <v>1400</v>
      </c>
      <c r="D13" s="161">
        <v>0</v>
      </c>
      <c r="E13" s="159" t="s">
        <v>577</v>
      </c>
      <c r="F13" s="159">
        <f>'CRI-M'!O10</f>
        <v>0</v>
      </c>
    </row>
    <row r="14" spans="1:6" x14ac:dyDescent="0.25">
      <c r="A14">
        <v>150000</v>
      </c>
      <c r="B14" s="163" t="s">
        <v>912</v>
      </c>
      <c r="C14" s="160">
        <v>1500</v>
      </c>
      <c r="D14" s="161">
        <v>0</v>
      </c>
      <c r="E14" s="159" t="s">
        <v>578</v>
      </c>
      <c r="F14" s="159">
        <f>'CRI-M'!O11</f>
        <v>0</v>
      </c>
    </row>
    <row r="15" spans="1:6" x14ac:dyDescent="0.25">
      <c r="A15">
        <v>160000</v>
      </c>
      <c r="B15" s="163" t="s">
        <v>912</v>
      </c>
      <c r="C15" s="160">
        <v>1600</v>
      </c>
      <c r="D15" s="161">
        <v>0</v>
      </c>
      <c r="E15" s="159" t="s">
        <v>579</v>
      </c>
      <c r="F15" s="159">
        <f>'CRI-M'!O12</f>
        <v>0</v>
      </c>
    </row>
    <row r="16" spans="1:6" x14ac:dyDescent="0.25">
      <c r="A16">
        <v>170000</v>
      </c>
      <c r="B16" s="163" t="s">
        <v>912</v>
      </c>
      <c r="C16" s="160">
        <v>1700</v>
      </c>
      <c r="D16" s="161">
        <v>0</v>
      </c>
      <c r="E16" s="159" t="s">
        <v>580</v>
      </c>
      <c r="F16" s="159">
        <f>'CRI-M'!O13</f>
        <v>192642</v>
      </c>
    </row>
    <row r="17" spans="1:6" x14ac:dyDescent="0.25">
      <c r="A17">
        <v>170111</v>
      </c>
      <c r="B17" s="163" t="s">
        <v>912</v>
      </c>
      <c r="C17" s="160">
        <v>1701</v>
      </c>
      <c r="D17" s="161">
        <v>11</v>
      </c>
      <c r="E17" s="159" t="s">
        <v>461</v>
      </c>
      <c r="F17" s="159">
        <f>'CRI-M'!O14</f>
        <v>180321</v>
      </c>
    </row>
    <row r="18" spans="1:6" x14ac:dyDescent="0.25">
      <c r="A18">
        <v>170211</v>
      </c>
      <c r="B18" s="163" t="s">
        <v>912</v>
      </c>
      <c r="C18" s="160">
        <v>1702</v>
      </c>
      <c r="D18" s="161">
        <v>11</v>
      </c>
      <c r="E18" s="159" t="s">
        <v>581</v>
      </c>
      <c r="F18" s="159">
        <f>'CRI-M'!O15</f>
        <v>0</v>
      </c>
    </row>
    <row r="19" spans="1:6" x14ac:dyDescent="0.25">
      <c r="A19">
        <v>170311</v>
      </c>
      <c r="B19" s="163" t="s">
        <v>912</v>
      </c>
      <c r="C19" s="160">
        <v>1703</v>
      </c>
      <c r="D19" s="161">
        <v>11</v>
      </c>
      <c r="E19" s="159" t="s">
        <v>462</v>
      </c>
      <c r="F19" s="159">
        <f>'CRI-M'!O16</f>
        <v>12321</v>
      </c>
    </row>
    <row r="20" spans="1:6" x14ac:dyDescent="0.25">
      <c r="A20">
        <v>170411</v>
      </c>
      <c r="B20" s="163" t="s">
        <v>912</v>
      </c>
      <c r="C20" s="160">
        <v>1704</v>
      </c>
      <c r="D20" s="161">
        <v>11</v>
      </c>
      <c r="E20" s="159" t="s">
        <v>582</v>
      </c>
      <c r="F20" s="159">
        <f>'CRI-M'!O17</f>
        <v>0</v>
      </c>
    </row>
    <row r="21" spans="1:6" x14ac:dyDescent="0.25">
      <c r="A21">
        <v>170911</v>
      </c>
      <c r="B21" s="163" t="s">
        <v>912</v>
      </c>
      <c r="C21" s="160">
        <v>1709</v>
      </c>
      <c r="D21" s="161">
        <v>11</v>
      </c>
      <c r="E21" s="159" t="s">
        <v>463</v>
      </c>
      <c r="F21" s="159">
        <f>'CRI-M'!O18</f>
        <v>0</v>
      </c>
    </row>
    <row r="22" spans="1:6" x14ac:dyDescent="0.25">
      <c r="A22">
        <v>180000</v>
      </c>
      <c r="B22" s="163" t="s">
        <v>912</v>
      </c>
      <c r="C22" s="160">
        <v>1800</v>
      </c>
      <c r="D22" s="161">
        <v>0</v>
      </c>
      <c r="E22" s="159" t="s">
        <v>583</v>
      </c>
      <c r="F22" s="159">
        <f>'CRI-M'!O19</f>
        <v>0</v>
      </c>
    </row>
    <row r="23" spans="1:6" x14ac:dyDescent="0.25">
      <c r="A23">
        <v>180111</v>
      </c>
      <c r="B23" s="163" t="s">
        <v>912</v>
      </c>
      <c r="C23" s="160">
        <v>1801</v>
      </c>
      <c r="D23" s="161">
        <v>11</v>
      </c>
      <c r="E23" s="159" t="s">
        <v>583</v>
      </c>
      <c r="F23" s="159">
        <f>'CRI-M'!O20</f>
        <v>0</v>
      </c>
    </row>
    <row r="24" spans="1:6" x14ac:dyDescent="0.25">
      <c r="A24">
        <v>200000</v>
      </c>
      <c r="B24" s="163" t="s">
        <v>912</v>
      </c>
      <c r="C24" s="160">
        <v>2000</v>
      </c>
      <c r="D24" s="161">
        <v>0</v>
      </c>
      <c r="E24" s="159" t="s">
        <v>464</v>
      </c>
      <c r="F24" s="159">
        <f>'CRI-M'!O21</f>
        <v>0</v>
      </c>
    </row>
    <row r="25" spans="1:6" x14ac:dyDescent="0.25">
      <c r="A25">
        <v>210000</v>
      </c>
      <c r="B25" s="163" t="s">
        <v>912</v>
      </c>
      <c r="C25" s="160">
        <v>2100</v>
      </c>
      <c r="D25" s="161">
        <v>0</v>
      </c>
      <c r="E25" s="159" t="s">
        <v>584</v>
      </c>
      <c r="F25" s="159">
        <f>'CRI-M'!O22</f>
        <v>0</v>
      </c>
    </row>
    <row r="26" spans="1:6" x14ac:dyDescent="0.25">
      <c r="A26">
        <v>220000</v>
      </c>
      <c r="B26" s="163" t="s">
        <v>912</v>
      </c>
      <c r="C26" s="160">
        <v>2200</v>
      </c>
      <c r="D26" s="161">
        <v>0</v>
      </c>
      <c r="E26" s="159" t="s">
        <v>585</v>
      </c>
      <c r="F26" s="159">
        <f>'CRI-M'!O23</f>
        <v>0</v>
      </c>
    </row>
    <row r="27" spans="1:6" x14ac:dyDescent="0.25">
      <c r="A27">
        <v>230000</v>
      </c>
      <c r="B27" s="163" t="s">
        <v>912</v>
      </c>
      <c r="C27" s="160">
        <v>2300</v>
      </c>
      <c r="D27" s="161">
        <v>0</v>
      </c>
      <c r="E27" s="159" t="s">
        <v>586</v>
      </c>
      <c r="F27" s="159">
        <f>'CRI-M'!O24</f>
        <v>0</v>
      </c>
    </row>
    <row r="28" spans="1:6" x14ac:dyDescent="0.25">
      <c r="A28">
        <v>240000</v>
      </c>
      <c r="B28" s="163" t="s">
        <v>912</v>
      </c>
      <c r="C28" s="160">
        <v>2400</v>
      </c>
      <c r="D28" s="161">
        <v>0</v>
      </c>
      <c r="E28" s="159" t="s">
        <v>587</v>
      </c>
      <c r="F28" s="159">
        <f>'CRI-M'!O25</f>
        <v>0</v>
      </c>
    </row>
    <row r="29" spans="1:6" x14ac:dyDescent="0.25">
      <c r="A29">
        <v>250000</v>
      </c>
      <c r="B29" s="163" t="s">
        <v>912</v>
      </c>
      <c r="C29" s="160">
        <v>2500</v>
      </c>
      <c r="D29" s="161">
        <v>0</v>
      </c>
      <c r="E29" s="159" t="s">
        <v>588</v>
      </c>
      <c r="F29" s="159">
        <f>'CRI-M'!O26</f>
        <v>0</v>
      </c>
    </row>
    <row r="30" spans="1:6" x14ac:dyDescent="0.25">
      <c r="A30">
        <v>300000</v>
      </c>
      <c r="B30" s="163" t="s">
        <v>912</v>
      </c>
      <c r="C30" s="160">
        <v>3000</v>
      </c>
      <c r="D30" s="161">
        <v>0</v>
      </c>
      <c r="E30" s="159" t="s">
        <v>465</v>
      </c>
      <c r="F30" s="159">
        <f>'CRI-M'!O27</f>
        <v>0</v>
      </c>
    </row>
    <row r="31" spans="1:6" x14ac:dyDescent="0.25">
      <c r="A31">
        <v>310000</v>
      </c>
      <c r="B31" s="163" t="s">
        <v>912</v>
      </c>
      <c r="C31" s="160">
        <v>3100</v>
      </c>
      <c r="D31" s="161">
        <v>0</v>
      </c>
      <c r="E31" s="159" t="s">
        <v>589</v>
      </c>
      <c r="F31" s="159">
        <f>'CRI-M'!O28</f>
        <v>0</v>
      </c>
    </row>
    <row r="32" spans="1:6" x14ac:dyDescent="0.25">
      <c r="A32">
        <v>310111</v>
      </c>
      <c r="B32" s="163" t="s">
        <v>912</v>
      </c>
      <c r="C32" s="160">
        <v>3101</v>
      </c>
      <c r="D32" s="161">
        <v>11</v>
      </c>
      <c r="E32" s="159" t="s">
        <v>589</v>
      </c>
      <c r="F32" s="159">
        <f>'CRI-M'!O29</f>
        <v>0</v>
      </c>
    </row>
    <row r="33" spans="1:6" x14ac:dyDescent="0.25">
      <c r="A33">
        <v>400000</v>
      </c>
      <c r="B33" s="163" t="s">
        <v>912</v>
      </c>
      <c r="C33" s="160">
        <v>4000</v>
      </c>
      <c r="D33" s="161">
        <v>0</v>
      </c>
      <c r="E33" s="159" t="s">
        <v>466</v>
      </c>
      <c r="F33" s="159">
        <f>'CRI-M'!O30</f>
        <v>3707290</v>
      </c>
    </row>
    <row r="34" spans="1:6" x14ac:dyDescent="0.25">
      <c r="A34">
        <v>410000</v>
      </c>
      <c r="B34" s="163" t="s">
        <v>912</v>
      </c>
      <c r="C34" s="160">
        <v>4100</v>
      </c>
      <c r="D34" s="161">
        <v>0</v>
      </c>
      <c r="E34" s="159" t="s">
        <v>590</v>
      </c>
      <c r="F34" s="159">
        <f>'CRI-M'!O31</f>
        <v>298000</v>
      </c>
    </row>
    <row r="35" spans="1:6" x14ac:dyDescent="0.25">
      <c r="A35">
        <v>410111</v>
      </c>
      <c r="B35" s="163" t="s">
        <v>912</v>
      </c>
      <c r="C35" s="160">
        <v>4101</v>
      </c>
      <c r="D35" s="161">
        <v>11</v>
      </c>
      <c r="E35" s="159" t="s">
        <v>591</v>
      </c>
      <c r="F35" s="159">
        <f>'CRI-M'!O32</f>
        <v>0</v>
      </c>
    </row>
    <row r="36" spans="1:6" x14ac:dyDescent="0.25">
      <c r="A36">
        <v>410211</v>
      </c>
      <c r="B36" s="163" t="s">
        <v>912</v>
      </c>
      <c r="C36" s="160">
        <v>4102</v>
      </c>
      <c r="D36" s="161">
        <v>11</v>
      </c>
      <c r="E36" s="159" t="s">
        <v>592</v>
      </c>
      <c r="F36" s="159">
        <f>'CRI-M'!O33</f>
        <v>0</v>
      </c>
    </row>
    <row r="37" spans="1:6" x14ac:dyDescent="0.25">
      <c r="A37">
        <v>410311</v>
      </c>
      <c r="B37" s="163" t="s">
        <v>912</v>
      </c>
      <c r="C37" s="160">
        <v>4103</v>
      </c>
      <c r="D37" s="161">
        <v>11</v>
      </c>
      <c r="E37" s="159" t="s">
        <v>593</v>
      </c>
      <c r="F37" s="159">
        <f>'CRI-M'!O34</f>
        <v>18000</v>
      </c>
    </row>
    <row r="38" spans="1:6" x14ac:dyDescent="0.25">
      <c r="A38">
        <v>410411</v>
      </c>
      <c r="B38" s="163" t="s">
        <v>912</v>
      </c>
      <c r="C38" s="160">
        <v>4104</v>
      </c>
      <c r="D38" s="161">
        <v>11</v>
      </c>
      <c r="E38" s="159" t="s">
        <v>594</v>
      </c>
      <c r="F38" s="159">
        <f>'CRI-M'!O35</f>
        <v>280000</v>
      </c>
    </row>
    <row r="39" spans="1:6" x14ac:dyDescent="0.25">
      <c r="A39">
        <v>420000</v>
      </c>
      <c r="B39" s="163" t="s">
        <v>912</v>
      </c>
      <c r="C39" s="160">
        <v>4200</v>
      </c>
      <c r="D39" s="161">
        <v>0</v>
      </c>
      <c r="E39" s="159" t="s">
        <v>595</v>
      </c>
      <c r="F39" s="159">
        <f>'CRI-M'!O36</f>
        <v>0</v>
      </c>
    </row>
    <row r="40" spans="1:6" x14ac:dyDescent="0.25">
      <c r="A40">
        <v>430000</v>
      </c>
      <c r="B40" s="163" t="s">
        <v>912</v>
      </c>
      <c r="C40" s="160">
        <v>4300</v>
      </c>
      <c r="D40" s="161">
        <v>0</v>
      </c>
      <c r="E40" s="159" t="s">
        <v>596</v>
      </c>
      <c r="F40" s="159">
        <f>'CRI-M'!O37</f>
        <v>2199077</v>
      </c>
    </row>
    <row r="41" spans="1:6" x14ac:dyDescent="0.25">
      <c r="A41">
        <v>430111</v>
      </c>
      <c r="B41" s="163" t="s">
        <v>912</v>
      </c>
      <c r="C41" s="160">
        <v>4301</v>
      </c>
      <c r="D41" s="161">
        <v>11</v>
      </c>
      <c r="E41" s="159" t="s">
        <v>597</v>
      </c>
      <c r="F41" s="159">
        <f>'CRI-M'!O38</f>
        <v>290000</v>
      </c>
    </row>
    <row r="42" spans="1:6" x14ac:dyDescent="0.25">
      <c r="A42">
        <v>430211</v>
      </c>
      <c r="B42" s="163" t="s">
        <v>912</v>
      </c>
      <c r="C42" s="160">
        <v>4302</v>
      </c>
      <c r="D42" s="161">
        <v>11</v>
      </c>
      <c r="E42" s="159" t="s">
        <v>598</v>
      </c>
      <c r="F42" s="159">
        <f>'CRI-M'!O39</f>
        <v>18000</v>
      </c>
    </row>
    <row r="43" spans="1:6" x14ac:dyDescent="0.25">
      <c r="A43">
        <v>430311</v>
      </c>
      <c r="B43" s="163" t="s">
        <v>912</v>
      </c>
      <c r="C43" s="160">
        <v>4303</v>
      </c>
      <c r="D43" s="161">
        <v>11</v>
      </c>
      <c r="E43" s="159" t="s">
        <v>599</v>
      </c>
      <c r="F43" s="159">
        <f>'CRI-M'!O40</f>
        <v>234212</v>
      </c>
    </row>
    <row r="44" spans="1:6" x14ac:dyDescent="0.25">
      <c r="A44">
        <v>430411</v>
      </c>
      <c r="B44" s="163" t="s">
        <v>912</v>
      </c>
      <c r="C44" s="160">
        <v>4304</v>
      </c>
      <c r="D44" s="161">
        <v>11</v>
      </c>
      <c r="E44" s="159" t="s">
        <v>600</v>
      </c>
      <c r="F44" s="159">
        <f>'CRI-M'!O41</f>
        <v>0</v>
      </c>
    </row>
    <row r="45" spans="1:6" x14ac:dyDescent="0.25">
      <c r="A45">
        <v>430511</v>
      </c>
      <c r="B45" s="163" t="s">
        <v>912</v>
      </c>
      <c r="C45" s="160">
        <v>4305</v>
      </c>
      <c r="D45" s="161">
        <v>11</v>
      </c>
      <c r="E45" s="159" t="s">
        <v>601</v>
      </c>
      <c r="F45" s="159">
        <f>'CRI-M'!O42</f>
        <v>1011</v>
      </c>
    </row>
    <row r="46" spans="1:6" x14ac:dyDescent="0.25">
      <c r="A46">
        <v>430611</v>
      </c>
      <c r="B46" s="163" t="s">
        <v>912</v>
      </c>
      <c r="C46" s="160">
        <v>4306</v>
      </c>
      <c r="D46" s="161">
        <v>11</v>
      </c>
      <c r="E46" s="159" t="s">
        <v>602</v>
      </c>
      <c r="F46" s="159">
        <f>'CRI-M'!O43</f>
        <v>287543</v>
      </c>
    </row>
    <row r="47" spans="1:6" x14ac:dyDescent="0.25">
      <c r="A47">
        <v>430711</v>
      </c>
      <c r="B47" s="163" t="s">
        <v>912</v>
      </c>
      <c r="C47" s="160">
        <v>4307</v>
      </c>
      <c r="D47" s="161">
        <v>11</v>
      </c>
      <c r="E47" s="159" t="s">
        <v>603</v>
      </c>
      <c r="F47" s="159">
        <f>'CRI-M'!O44</f>
        <v>0</v>
      </c>
    </row>
    <row r="48" spans="1:6" x14ac:dyDescent="0.25">
      <c r="A48">
        <v>430811</v>
      </c>
      <c r="B48" s="163" t="s">
        <v>912</v>
      </c>
      <c r="C48" s="160">
        <v>4308</v>
      </c>
      <c r="D48" s="161">
        <v>11</v>
      </c>
      <c r="E48" s="159" t="s">
        <v>604</v>
      </c>
      <c r="F48" s="159">
        <f>'CRI-M'!O45</f>
        <v>17758</v>
      </c>
    </row>
    <row r="49" spans="1:6" x14ac:dyDescent="0.25">
      <c r="A49">
        <v>430911</v>
      </c>
      <c r="B49" s="163" t="s">
        <v>912</v>
      </c>
      <c r="C49" s="160">
        <v>4309</v>
      </c>
      <c r="D49" s="161">
        <v>11</v>
      </c>
      <c r="E49" s="159" t="s">
        <v>605</v>
      </c>
      <c r="F49" s="159">
        <f>'CRI-M'!O46</f>
        <v>150000</v>
      </c>
    </row>
    <row r="50" spans="1:6" x14ac:dyDescent="0.25">
      <c r="A50">
        <v>431011</v>
      </c>
      <c r="B50" s="163" t="s">
        <v>912</v>
      </c>
      <c r="C50" s="160">
        <v>4310</v>
      </c>
      <c r="D50" s="161">
        <v>11</v>
      </c>
      <c r="E50" s="159" t="s">
        <v>606</v>
      </c>
      <c r="F50" s="159">
        <f>'CRI-M'!O47</f>
        <v>0</v>
      </c>
    </row>
    <row r="51" spans="1:6" x14ac:dyDescent="0.25">
      <c r="A51">
        <v>431111</v>
      </c>
      <c r="B51" s="163" t="s">
        <v>912</v>
      </c>
      <c r="C51" s="160">
        <v>4311</v>
      </c>
      <c r="D51" s="161">
        <v>11</v>
      </c>
      <c r="E51" s="159" t="s">
        <v>607</v>
      </c>
      <c r="F51" s="159">
        <f>'CRI-M'!O48</f>
        <v>310000</v>
      </c>
    </row>
    <row r="52" spans="1:6" x14ac:dyDescent="0.25">
      <c r="A52">
        <v>431211</v>
      </c>
      <c r="B52" s="163" t="s">
        <v>912</v>
      </c>
      <c r="C52" s="160">
        <v>4312</v>
      </c>
      <c r="D52" s="161">
        <v>11</v>
      </c>
      <c r="E52" s="159" t="s">
        <v>608</v>
      </c>
      <c r="F52" s="159">
        <f>'CRI-M'!O49</f>
        <v>0</v>
      </c>
    </row>
    <row r="53" spans="1:6" x14ac:dyDescent="0.25">
      <c r="A53">
        <v>431311</v>
      </c>
      <c r="B53" s="163" t="s">
        <v>912</v>
      </c>
      <c r="C53" s="160">
        <v>4313</v>
      </c>
      <c r="D53" s="161">
        <v>11</v>
      </c>
      <c r="E53" s="159" t="s">
        <v>609</v>
      </c>
      <c r="F53" s="159">
        <f>'CRI-M'!O50</f>
        <v>445663</v>
      </c>
    </row>
    <row r="54" spans="1:6" x14ac:dyDescent="0.25">
      <c r="A54">
        <v>431411</v>
      </c>
      <c r="B54" s="163" t="s">
        <v>912</v>
      </c>
      <c r="C54" s="160">
        <v>4314</v>
      </c>
      <c r="D54" s="161">
        <v>11</v>
      </c>
      <c r="E54" s="159" t="s">
        <v>610</v>
      </c>
      <c r="F54" s="159">
        <f>'CRI-M'!O51</f>
        <v>444890</v>
      </c>
    </row>
    <row r="55" spans="1:6" x14ac:dyDescent="0.25">
      <c r="A55">
        <v>440000</v>
      </c>
      <c r="B55" s="163" t="s">
        <v>912</v>
      </c>
      <c r="C55" s="160">
        <v>4400</v>
      </c>
      <c r="D55" s="161">
        <v>0</v>
      </c>
      <c r="E55" s="159" t="s">
        <v>611</v>
      </c>
      <c r="F55" s="159">
        <f>'CRI-M'!O52</f>
        <v>1210213</v>
      </c>
    </row>
    <row r="56" spans="1:6" x14ac:dyDescent="0.25">
      <c r="A56">
        <v>440111</v>
      </c>
      <c r="B56" s="163" t="s">
        <v>912</v>
      </c>
      <c r="C56" s="160">
        <v>4401</v>
      </c>
      <c r="D56" s="161">
        <v>11</v>
      </c>
      <c r="E56" s="159" t="s">
        <v>611</v>
      </c>
      <c r="F56" s="159">
        <f>'CRI-M'!O53</f>
        <v>1210213</v>
      </c>
    </row>
    <row r="57" spans="1:6" x14ac:dyDescent="0.25">
      <c r="A57">
        <v>450000</v>
      </c>
      <c r="B57" s="163" t="s">
        <v>912</v>
      </c>
      <c r="C57" s="160">
        <v>4500</v>
      </c>
      <c r="D57" s="161">
        <v>0</v>
      </c>
      <c r="E57" s="159" t="s">
        <v>612</v>
      </c>
      <c r="F57" s="159">
        <f>'CRI-M'!O54</f>
        <v>0</v>
      </c>
    </row>
    <row r="58" spans="1:6" x14ac:dyDescent="0.25">
      <c r="A58">
        <v>450111</v>
      </c>
      <c r="B58" s="163" t="s">
        <v>912</v>
      </c>
      <c r="C58" s="160">
        <v>4501</v>
      </c>
      <c r="D58" s="161">
        <v>11</v>
      </c>
      <c r="E58" s="159" t="s">
        <v>461</v>
      </c>
      <c r="F58" s="159">
        <f>'CRI-M'!O55</f>
        <v>0</v>
      </c>
    </row>
    <row r="59" spans="1:6" x14ac:dyDescent="0.25">
      <c r="A59">
        <v>450211</v>
      </c>
      <c r="B59" s="163" t="s">
        <v>912</v>
      </c>
      <c r="C59" s="160">
        <v>4502</v>
      </c>
      <c r="D59" s="161">
        <v>11</v>
      </c>
      <c r="E59" s="159" t="s">
        <v>581</v>
      </c>
      <c r="F59" s="159">
        <f>'CRI-M'!O56</f>
        <v>0</v>
      </c>
    </row>
    <row r="60" spans="1:6" x14ac:dyDescent="0.25">
      <c r="A60">
        <v>450311</v>
      </c>
      <c r="B60" s="163" t="s">
        <v>912</v>
      </c>
      <c r="C60" s="160">
        <v>4503</v>
      </c>
      <c r="D60" s="161">
        <v>11</v>
      </c>
      <c r="E60" s="159" t="s">
        <v>462</v>
      </c>
      <c r="F60" s="159">
        <f>'CRI-M'!O57</f>
        <v>0</v>
      </c>
    </row>
    <row r="61" spans="1:6" x14ac:dyDescent="0.25">
      <c r="A61">
        <v>450411</v>
      </c>
      <c r="B61" s="163" t="s">
        <v>912</v>
      </c>
      <c r="C61" s="160">
        <v>4504</v>
      </c>
      <c r="D61" s="161">
        <v>11</v>
      </c>
      <c r="E61" s="159" t="s">
        <v>582</v>
      </c>
      <c r="F61" s="159">
        <f>'CRI-M'!O58</f>
        <v>0</v>
      </c>
    </row>
    <row r="62" spans="1:6" x14ac:dyDescent="0.25">
      <c r="A62">
        <v>450911</v>
      </c>
      <c r="B62" s="163" t="s">
        <v>912</v>
      </c>
      <c r="C62" s="160">
        <v>4509</v>
      </c>
      <c r="D62" s="161">
        <v>11</v>
      </c>
      <c r="E62" s="159" t="s">
        <v>463</v>
      </c>
      <c r="F62" s="159">
        <f>'CRI-M'!O59</f>
        <v>0</v>
      </c>
    </row>
    <row r="63" spans="1:6" x14ac:dyDescent="0.25">
      <c r="A63">
        <v>500000</v>
      </c>
      <c r="B63" s="163" t="s">
        <v>912</v>
      </c>
      <c r="C63" s="160">
        <v>5000</v>
      </c>
      <c r="D63" s="161">
        <v>0</v>
      </c>
      <c r="E63" s="159" t="s">
        <v>467</v>
      </c>
      <c r="F63" s="159">
        <f>'CRI-M'!O60</f>
        <v>116773</v>
      </c>
    </row>
    <row r="64" spans="1:6" x14ac:dyDescent="0.25">
      <c r="A64">
        <v>510000</v>
      </c>
      <c r="B64" s="163" t="s">
        <v>912</v>
      </c>
      <c r="C64" s="160">
        <v>5100</v>
      </c>
      <c r="D64" s="161">
        <v>0</v>
      </c>
      <c r="E64" s="159" t="s">
        <v>534</v>
      </c>
      <c r="F64" s="159">
        <f>'CRI-M'!O61</f>
        <v>116773</v>
      </c>
    </row>
    <row r="65" spans="1:6" x14ac:dyDescent="0.25">
      <c r="A65">
        <v>510111</v>
      </c>
      <c r="B65" s="163" t="s">
        <v>912</v>
      </c>
      <c r="C65" s="160">
        <v>5101</v>
      </c>
      <c r="D65" s="161">
        <v>11</v>
      </c>
      <c r="E65" s="159" t="s">
        <v>613</v>
      </c>
      <c r="F65" s="159">
        <f>'CRI-M'!O62</f>
        <v>56432</v>
      </c>
    </row>
    <row r="66" spans="1:6" x14ac:dyDescent="0.25">
      <c r="A66">
        <v>510211</v>
      </c>
      <c r="B66" s="163" t="s">
        <v>912</v>
      </c>
      <c r="C66" s="160">
        <v>5102</v>
      </c>
      <c r="D66" s="161">
        <v>11</v>
      </c>
      <c r="E66" s="159" t="s">
        <v>468</v>
      </c>
      <c r="F66" s="159">
        <f>'CRI-M'!O63</f>
        <v>60341</v>
      </c>
    </row>
    <row r="67" spans="1:6" x14ac:dyDescent="0.25">
      <c r="A67">
        <v>520000</v>
      </c>
      <c r="B67" s="163" t="s">
        <v>912</v>
      </c>
      <c r="C67" s="160">
        <v>5200</v>
      </c>
      <c r="D67" s="161">
        <v>0</v>
      </c>
      <c r="E67" s="159" t="s">
        <v>614</v>
      </c>
      <c r="F67" s="159">
        <f>'CRI-M'!O64</f>
        <v>0</v>
      </c>
    </row>
    <row r="68" spans="1:6" x14ac:dyDescent="0.25">
      <c r="A68">
        <v>600000</v>
      </c>
      <c r="B68" s="163" t="s">
        <v>912</v>
      </c>
      <c r="C68" s="160">
        <v>6000</v>
      </c>
      <c r="D68" s="161">
        <v>0</v>
      </c>
      <c r="E68" s="159" t="s">
        <v>469</v>
      </c>
      <c r="F68" s="159">
        <f>'CRI-M'!O65</f>
        <v>60300</v>
      </c>
    </row>
    <row r="69" spans="1:6" x14ac:dyDescent="0.25">
      <c r="A69">
        <v>610000</v>
      </c>
      <c r="B69" s="163" t="s">
        <v>912</v>
      </c>
      <c r="C69" s="160">
        <v>6100</v>
      </c>
      <c r="D69" s="161">
        <v>0</v>
      </c>
      <c r="E69" s="159" t="s">
        <v>535</v>
      </c>
      <c r="F69" s="159">
        <f>'CRI-M'!O66</f>
        <v>60000</v>
      </c>
    </row>
    <row r="70" spans="1:6" x14ac:dyDescent="0.25">
      <c r="A70">
        <v>610111</v>
      </c>
      <c r="B70" s="163" t="s">
        <v>912</v>
      </c>
      <c r="C70" s="160">
        <v>6101</v>
      </c>
      <c r="D70" s="161">
        <v>11</v>
      </c>
      <c r="E70" s="159" t="s">
        <v>615</v>
      </c>
      <c r="F70" s="159">
        <f>'CRI-M'!O67</f>
        <v>0</v>
      </c>
    </row>
    <row r="71" spans="1:6" x14ac:dyDescent="0.25">
      <c r="A71">
        <v>610211</v>
      </c>
      <c r="B71" s="163" t="s">
        <v>912</v>
      </c>
      <c r="C71" s="160">
        <v>6102</v>
      </c>
      <c r="D71" s="161">
        <v>11</v>
      </c>
      <c r="E71" s="159" t="s">
        <v>616</v>
      </c>
      <c r="F71" s="159">
        <f>'CRI-M'!O68</f>
        <v>0</v>
      </c>
    </row>
    <row r="72" spans="1:6" x14ac:dyDescent="0.25">
      <c r="A72">
        <v>610311</v>
      </c>
      <c r="B72" s="163" t="s">
        <v>912</v>
      </c>
      <c r="C72" s="160">
        <v>6103</v>
      </c>
      <c r="D72" s="161">
        <v>11</v>
      </c>
      <c r="E72" s="159" t="s">
        <v>617</v>
      </c>
      <c r="F72" s="159">
        <f>'CRI-M'!O69</f>
        <v>60000</v>
      </c>
    </row>
    <row r="73" spans="1:6" x14ac:dyDescent="0.25">
      <c r="A73">
        <v>620000</v>
      </c>
      <c r="B73" s="163" t="s">
        <v>912</v>
      </c>
      <c r="C73" s="160">
        <v>6200</v>
      </c>
      <c r="D73" s="161">
        <v>0</v>
      </c>
      <c r="E73" s="159" t="s">
        <v>618</v>
      </c>
      <c r="F73" s="159">
        <f>'CRI-M'!O70</f>
        <v>0</v>
      </c>
    </row>
    <row r="74" spans="1:6" x14ac:dyDescent="0.25">
      <c r="A74">
        <v>620111</v>
      </c>
      <c r="B74" s="163" t="s">
        <v>912</v>
      </c>
      <c r="C74" s="160">
        <v>6201</v>
      </c>
      <c r="D74" s="161">
        <v>11</v>
      </c>
      <c r="E74" s="159" t="s">
        <v>619</v>
      </c>
      <c r="F74" s="159">
        <f>'CRI-M'!O71</f>
        <v>0</v>
      </c>
    </row>
    <row r="75" spans="1:6" x14ac:dyDescent="0.25">
      <c r="A75">
        <v>620211</v>
      </c>
      <c r="B75" s="163" t="s">
        <v>912</v>
      </c>
      <c r="C75" s="160">
        <v>6202</v>
      </c>
      <c r="D75" s="161">
        <v>11</v>
      </c>
      <c r="E75" s="159" t="s">
        <v>620</v>
      </c>
      <c r="F75" s="159">
        <f>'CRI-M'!O72</f>
        <v>0</v>
      </c>
    </row>
    <row r="76" spans="1:6" x14ac:dyDescent="0.25">
      <c r="A76">
        <v>630000</v>
      </c>
      <c r="B76" s="163" t="s">
        <v>912</v>
      </c>
      <c r="C76" s="160">
        <v>6300</v>
      </c>
      <c r="D76" s="161">
        <v>0</v>
      </c>
      <c r="E76" s="159" t="s">
        <v>621</v>
      </c>
      <c r="F76" s="159">
        <f>'CRI-M'!O73</f>
        <v>300</v>
      </c>
    </row>
    <row r="77" spans="1:6" x14ac:dyDescent="0.25">
      <c r="A77">
        <v>630111</v>
      </c>
      <c r="B77" s="163" t="s">
        <v>912</v>
      </c>
      <c r="C77" s="160">
        <v>6301</v>
      </c>
      <c r="D77" s="161">
        <v>11</v>
      </c>
      <c r="E77" s="159" t="s">
        <v>461</v>
      </c>
      <c r="F77" s="159">
        <f>'CRI-M'!O74</f>
        <v>0</v>
      </c>
    </row>
    <row r="78" spans="1:6" x14ac:dyDescent="0.25">
      <c r="A78">
        <v>630211</v>
      </c>
      <c r="B78" s="163" t="s">
        <v>912</v>
      </c>
      <c r="C78" s="160">
        <v>6302</v>
      </c>
      <c r="D78" s="161">
        <v>11</v>
      </c>
      <c r="E78" s="159" t="s">
        <v>581</v>
      </c>
      <c r="F78" s="159">
        <f>'CRI-M'!O75</f>
        <v>0</v>
      </c>
    </row>
    <row r="79" spans="1:6" x14ac:dyDescent="0.25">
      <c r="A79">
        <v>630311</v>
      </c>
      <c r="B79" s="163" t="s">
        <v>912</v>
      </c>
      <c r="C79" s="160">
        <v>6303</v>
      </c>
      <c r="D79" s="161">
        <v>11</v>
      </c>
      <c r="E79" s="159" t="s">
        <v>462</v>
      </c>
      <c r="F79" s="159">
        <f>'CRI-M'!O76</f>
        <v>0</v>
      </c>
    </row>
    <row r="80" spans="1:6" x14ac:dyDescent="0.25">
      <c r="A80">
        <v>630411</v>
      </c>
      <c r="B80" s="163" t="s">
        <v>912</v>
      </c>
      <c r="C80" s="160">
        <v>6304</v>
      </c>
      <c r="D80" s="161">
        <v>11</v>
      </c>
      <c r="E80" s="159" t="s">
        <v>582</v>
      </c>
      <c r="F80" s="159">
        <f>'CRI-M'!O77</f>
        <v>0</v>
      </c>
    </row>
    <row r="81" spans="1:6" x14ac:dyDescent="0.25">
      <c r="A81">
        <v>630911</v>
      </c>
      <c r="B81" s="163" t="s">
        <v>912</v>
      </c>
      <c r="C81" s="160">
        <v>6309</v>
      </c>
      <c r="D81" s="161">
        <v>11</v>
      </c>
      <c r="E81" s="159" t="s">
        <v>463</v>
      </c>
      <c r="F81" s="159">
        <f>'CRI-M'!O78</f>
        <v>300</v>
      </c>
    </row>
    <row r="82" spans="1:6" x14ac:dyDescent="0.25">
      <c r="A82">
        <v>700000</v>
      </c>
      <c r="B82" s="163" t="s">
        <v>912</v>
      </c>
      <c r="C82" s="160">
        <v>7000</v>
      </c>
      <c r="D82" s="161">
        <v>0</v>
      </c>
      <c r="E82" s="159" t="s">
        <v>471</v>
      </c>
      <c r="F82" s="159">
        <f>'CRI-M'!O79</f>
        <v>0</v>
      </c>
    </row>
    <row r="83" spans="1:6" x14ac:dyDescent="0.25">
      <c r="A83">
        <v>710000</v>
      </c>
      <c r="B83" s="163" t="s">
        <v>912</v>
      </c>
      <c r="C83" s="160">
        <v>7100</v>
      </c>
      <c r="D83" s="161">
        <v>0</v>
      </c>
      <c r="E83" s="159" t="s">
        <v>622</v>
      </c>
      <c r="F83" s="159">
        <f>'CRI-M'!O80</f>
        <v>0</v>
      </c>
    </row>
    <row r="84" spans="1:6" x14ac:dyDescent="0.25">
      <c r="A84">
        <v>710114</v>
      </c>
      <c r="B84" s="163" t="s">
        <v>912</v>
      </c>
      <c r="C84" s="160">
        <v>7101</v>
      </c>
      <c r="D84" s="161">
        <v>14</v>
      </c>
      <c r="E84" s="159" t="s">
        <v>622</v>
      </c>
      <c r="F84" s="159">
        <f>'CRI-M'!O81</f>
        <v>0</v>
      </c>
    </row>
    <row r="85" spans="1:6" x14ac:dyDescent="0.25">
      <c r="A85">
        <v>720000</v>
      </c>
      <c r="B85" s="163" t="s">
        <v>912</v>
      </c>
      <c r="C85" s="160">
        <v>7200</v>
      </c>
      <c r="D85" s="161">
        <v>0</v>
      </c>
      <c r="E85" s="159" t="s">
        <v>623</v>
      </c>
      <c r="F85" s="159">
        <f>'CRI-M'!O82</f>
        <v>0</v>
      </c>
    </row>
    <row r="86" spans="1:6" x14ac:dyDescent="0.25">
      <c r="A86">
        <v>730000</v>
      </c>
      <c r="B86" s="163" t="s">
        <v>912</v>
      </c>
      <c r="C86" s="160">
        <v>7300</v>
      </c>
      <c r="D86" s="161">
        <v>0</v>
      </c>
      <c r="E86" s="159" t="s">
        <v>624</v>
      </c>
      <c r="F86" s="159">
        <f>'CRI-M'!O83</f>
        <v>0</v>
      </c>
    </row>
    <row r="87" spans="1:6" x14ac:dyDescent="0.25">
      <c r="A87">
        <v>730114</v>
      </c>
      <c r="B87" s="163" t="s">
        <v>912</v>
      </c>
      <c r="C87" s="160">
        <v>7301</v>
      </c>
      <c r="D87" s="161">
        <v>14</v>
      </c>
      <c r="E87" s="159" t="s">
        <v>624</v>
      </c>
      <c r="F87" s="159">
        <f>'CRI-M'!O84</f>
        <v>0</v>
      </c>
    </row>
    <row r="88" spans="1:6" x14ac:dyDescent="0.25">
      <c r="A88">
        <v>740000</v>
      </c>
      <c r="B88" s="163" t="s">
        <v>912</v>
      </c>
      <c r="C88" s="160">
        <v>7400</v>
      </c>
      <c r="D88" s="161">
        <v>0</v>
      </c>
      <c r="E88" s="159" t="s">
        <v>625</v>
      </c>
      <c r="F88" s="159">
        <f>'CRI-M'!O85</f>
        <v>0</v>
      </c>
    </row>
    <row r="89" spans="1:6" x14ac:dyDescent="0.25">
      <c r="A89">
        <v>750000</v>
      </c>
      <c r="B89" s="163" t="s">
        <v>912</v>
      </c>
      <c r="C89" s="160">
        <v>7500</v>
      </c>
      <c r="D89" s="161">
        <v>0</v>
      </c>
      <c r="E89" s="159" t="s">
        <v>626</v>
      </c>
      <c r="F89" s="159">
        <f>'CRI-M'!O86</f>
        <v>0</v>
      </c>
    </row>
    <row r="90" spans="1:6" x14ac:dyDescent="0.25">
      <c r="A90">
        <v>760000</v>
      </c>
      <c r="B90" s="163" t="s">
        <v>912</v>
      </c>
      <c r="C90" s="160">
        <v>7600</v>
      </c>
      <c r="D90" s="161">
        <v>0</v>
      </c>
      <c r="E90" t="s">
        <v>627</v>
      </c>
      <c r="F90" s="159">
        <f>'CRI-M'!O87</f>
        <v>0</v>
      </c>
    </row>
    <row r="91" spans="1:6" x14ac:dyDescent="0.25">
      <c r="A91">
        <v>770000</v>
      </c>
      <c r="B91" s="163" t="s">
        <v>912</v>
      </c>
      <c r="C91" s="160">
        <v>7700</v>
      </c>
      <c r="D91" s="161">
        <v>0</v>
      </c>
      <c r="E91" t="s">
        <v>628</v>
      </c>
      <c r="F91" s="159">
        <f>'CRI-M'!O88</f>
        <v>0</v>
      </c>
    </row>
    <row r="92" spans="1:6" x14ac:dyDescent="0.25">
      <c r="A92">
        <v>770114</v>
      </c>
      <c r="B92" s="163" t="s">
        <v>912</v>
      </c>
      <c r="C92" s="160">
        <v>7701</v>
      </c>
      <c r="D92" s="161">
        <v>14</v>
      </c>
      <c r="E92" t="s">
        <v>628</v>
      </c>
      <c r="F92" s="159">
        <f>'CRI-M'!O89</f>
        <v>0</v>
      </c>
    </row>
    <row r="93" spans="1:6" x14ac:dyDescent="0.25">
      <c r="A93">
        <v>780000</v>
      </c>
      <c r="B93" s="163" t="s">
        <v>912</v>
      </c>
      <c r="C93" s="160">
        <v>7800</v>
      </c>
      <c r="D93" s="161">
        <v>0</v>
      </c>
      <c r="E93" t="s">
        <v>629</v>
      </c>
      <c r="F93" s="159">
        <f>'CRI-M'!O90</f>
        <v>0</v>
      </c>
    </row>
    <row r="94" spans="1:6" x14ac:dyDescent="0.25">
      <c r="A94">
        <v>790000</v>
      </c>
      <c r="B94" s="163" t="s">
        <v>912</v>
      </c>
      <c r="C94" s="160">
        <v>7900</v>
      </c>
      <c r="D94" s="161">
        <v>0</v>
      </c>
      <c r="E94" t="s">
        <v>630</v>
      </c>
      <c r="F94" s="159">
        <f>'CRI-M'!O91</f>
        <v>0</v>
      </c>
    </row>
    <row r="95" spans="1:6" x14ac:dyDescent="0.25">
      <c r="A95">
        <v>790114</v>
      </c>
      <c r="B95" s="163" t="s">
        <v>912</v>
      </c>
      <c r="C95" s="160">
        <v>7901</v>
      </c>
      <c r="D95" s="161">
        <v>14</v>
      </c>
      <c r="E95" t="s">
        <v>630</v>
      </c>
      <c r="F95" s="159">
        <f>'CRI-M'!O92</f>
        <v>0</v>
      </c>
    </row>
    <row r="96" spans="1:6" x14ac:dyDescent="0.25">
      <c r="A96">
        <v>800000</v>
      </c>
      <c r="B96" s="163" t="s">
        <v>912</v>
      </c>
      <c r="C96" s="160">
        <v>8000</v>
      </c>
      <c r="D96" s="161">
        <v>0</v>
      </c>
      <c r="E96" t="s">
        <v>631</v>
      </c>
      <c r="F96" s="159">
        <f>'CRI-M'!O93</f>
        <v>83366672</v>
      </c>
    </row>
    <row r="97" spans="1:6" x14ac:dyDescent="0.25">
      <c r="A97">
        <v>810000</v>
      </c>
      <c r="B97" s="163" t="s">
        <v>912</v>
      </c>
      <c r="C97" s="160">
        <v>8100</v>
      </c>
      <c r="D97" s="161">
        <v>0</v>
      </c>
      <c r="E97" t="s">
        <v>632</v>
      </c>
      <c r="F97" s="159">
        <f>'CRI-M'!O94</f>
        <v>55134210</v>
      </c>
    </row>
    <row r="98" spans="1:6" x14ac:dyDescent="0.25">
      <c r="A98">
        <v>810115</v>
      </c>
      <c r="B98" s="163" t="s">
        <v>912</v>
      </c>
      <c r="C98" s="160">
        <v>8101</v>
      </c>
      <c r="D98" s="161">
        <v>15</v>
      </c>
      <c r="E98" t="s">
        <v>633</v>
      </c>
      <c r="F98" s="159">
        <f>'CRI-M'!O95</f>
        <v>55000000</v>
      </c>
    </row>
    <row r="99" spans="1:6" x14ac:dyDescent="0.25">
      <c r="A99">
        <v>810215</v>
      </c>
      <c r="B99" s="163" t="s">
        <v>912</v>
      </c>
      <c r="C99" s="160">
        <v>8102</v>
      </c>
      <c r="D99" s="161">
        <v>15</v>
      </c>
      <c r="E99" t="s">
        <v>634</v>
      </c>
      <c r="F99" s="159">
        <f>'CRI-M'!O96</f>
        <v>0</v>
      </c>
    </row>
    <row r="100" spans="1:6" x14ac:dyDescent="0.25">
      <c r="A100">
        <v>810315</v>
      </c>
      <c r="B100" s="163" t="s">
        <v>912</v>
      </c>
      <c r="C100" s="160">
        <v>8103</v>
      </c>
      <c r="D100" s="161">
        <v>15</v>
      </c>
      <c r="E100" t="s">
        <v>635</v>
      </c>
      <c r="F100" s="159">
        <f>'CRI-M'!O97</f>
        <v>0</v>
      </c>
    </row>
    <row r="101" spans="1:6" x14ac:dyDescent="0.25">
      <c r="A101">
        <v>810415</v>
      </c>
      <c r="B101" s="163" t="s">
        <v>912</v>
      </c>
      <c r="C101" s="160">
        <v>8104</v>
      </c>
      <c r="D101" s="161">
        <v>15</v>
      </c>
      <c r="E101" t="s">
        <v>636</v>
      </c>
      <c r="F101" s="159">
        <f>'CRI-M'!O98</f>
        <v>0</v>
      </c>
    </row>
    <row r="102" spans="1:6" x14ac:dyDescent="0.25">
      <c r="A102">
        <v>810515</v>
      </c>
      <c r="B102" s="163" t="s">
        <v>912</v>
      </c>
      <c r="C102" s="160">
        <v>8105</v>
      </c>
      <c r="D102" s="161">
        <v>15</v>
      </c>
      <c r="E102" t="s">
        <v>637</v>
      </c>
      <c r="F102" s="159">
        <f>'CRI-M'!O99</f>
        <v>0</v>
      </c>
    </row>
    <row r="103" spans="1:6" x14ac:dyDescent="0.25">
      <c r="A103">
        <v>810615</v>
      </c>
      <c r="B103" s="163" t="s">
        <v>912</v>
      </c>
      <c r="C103" s="160">
        <v>8106</v>
      </c>
      <c r="D103" s="161">
        <v>15</v>
      </c>
      <c r="E103" t="s">
        <v>638</v>
      </c>
      <c r="F103" s="159">
        <f>'CRI-M'!O100</f>
        <v>0</v>
      </c>
    </row>
    <row r="104" spans="1:6" x14ac:dyDescent="0.25">
      <c r="A104">
        <v>810715</v>
      </c>
      <c r="B104" s="163" t="s">
        <v>912</v>
      </c>
      <c r="C104" s="160">
        <v>8107</v>
      </c>
      <c r="D104" s="161">
        <v>15</v>
      </c>
      <c r="E104" t="s">
        <v>639</v>
      </c>
      <c r="F104" s="159">
        <f>'CRI-M'!O101</f>
        <v>0</v>
      </c>
    </row>
    <row r="105" spans="1:6" x14ac:dyDescent="0.25">
      <c r="A105">
        <v>810815</v>
      </c>
      <c r="B105" s="163" t="s">
        <v>912</v>
      </c>
      <c r="C105" s="160">
        <v>8108</v>
      </c>
      <c r="D105" s="161">
        <v>15</v>
      </c>
      <c r="E105" t="s">
        <v>640</v>
      </c>
      <c r="F105" s="159">
        <f>'CRI-M'!O102</f>
        <v>0</v>
      </c>
    </row>
    <row r="106" spans="1:6" x14ac:dyDescent="0.25">
      <c r="A106">
        <v>810915</v>
      </c>
      <c r="B106" s="163" t="s">
        <v>912</v>
      </c>
      <c r="C106" s="160">
        <v>8109</v>
      </c>
      <c r="D106" s="161">
        <v>15</v>
      </c>
      <c r="E106" t="s">
        <v>641</v>
      </c>
      <c r="F106" s="159">
        <f>'CRI-M'!O103</f>
        <v>0</v>
      </c>
    </row>
    <row r="107" spans="1:6" x14ac:dyDescent="0.25">
      <c r="A107">
        <v>811015</v>
      </c>
      <c r="B107" s="163" t="s">
        <v>912</v>
      </c>
      <c r="C107" s="160">
        <v>8110</v>
      </c>
      <c r="D107" s="161">
        <v>15</v>
      </c>
      <c r="E107" t="s">
        <v>642</v>
      </c>
      <c r="F107" s="159">
        <f>'CRI-M'!O104</f>
        <v>0</v>
      </c>
    </row>
    <row r="108" spans="1:6" x14ac:dyDescent="0.25">
      <c r="A108">
        <v>811115</v>
      </c>
      <c r="B108" s="163" t="s">
        <v>912</v>
      </c>
      <c r="C108" s="160">
        <v>8111</v>
      </c>
      <c r="D108" s="161">
        <v>15</v>
      </c>
      <c r="E108" t="s">
        <v>643</v>
      </c>
      <c r="F108" s="159">
        <f>'CRI-M'!O105</f>
        <v>0</v>
      </c>
    </row>
    <row r="109" spans="1:6" x14ac:dyDescent="0.25">
      <c r="A109">
        <v>811216</v>
      </c>
      <c r="B109" s="163" t="s">
        <v>912</v>
      </c>
      <c r="C109" s="160">
        <v>8112</v>
      </c>
      <c r="D109" s="161">
        <v>16</v>
      </c>
      <c r="E109" t="s">
        <v>644</v>
      </c>
      <c r="F109" s="159">
        <f>'CRI-M'!O106</f>
        <v>134210</v>
      </c>
    </row>
    <row r="110" spans="1:6" x14ac:dyDescent="0.25">
      <c r="A110">
        <v>820000</v>
      </c>
      <c r="B110" s="163" t="s">
        <v>912</v>
      </c>
      <c r="C110" s="160">
        <v>8200</v>
      </c>
      <c r="D110" s="161">
        <v>0</v>
      </c>
      <c r="E110" t="s">
        <v>645</v>
      </c>
      <c r="F110" s="159">
        <f>'CRI-M'!O107</f>
        <v>22232462</v>
      </c>
    </row>
    <row r="111" spans="1:6" x14ac:dyDescent="0.25">
      <c r="A111">
        <v>820125</v>
      </c>
      <c r="B111" s="163" t="s">
        <v>912</v>
      </c>
      <c r="C111" s="160">
        <v>8201</v>
      </c>
      <c r="D111" s="161">
        <v>25</v>
      </c>
      <c r="E111" t="s">
        <v>646</v>
      </c>
      <c r="F111" s="159">
        <f>'CRI-M'!O108</f>
        <v>10342231</v>
      </c>
    </row>
    <row r="112" spans="1:6" x14ac:dyDescent="0.25">
      <c r="A112">
        <v>820225</v>
      </c>
      <c r="B112" s="163" t="s">
        <v>912</v>
      </c>
      <c r="C112" s="160">
        <v>8202</v>
      </c>
      <c r="D112" s="161">
        <v>25</v>
      </c>
      <c r="E112" t="s">
        <v>647</v>
      </c>
      <c r="F112" s="159">
        <f>'CRI-M'!O109</f>
        <v>11890231</v>
      </c>
    </row>
    <row r="113" spans="1:6" x14ac:dyDescent="0.25">
      <c r="A113">
        <v>830000</v>
      </c>
      <c r="B113" s="163" t="s">
        <v>912</v>
      </c>
      <c r="C113" s="160">
        <v>8300</v>
      </c>
      <c r="D113" s="161">
        <v>0</v>
      </c>
      <c r="E113" t="s">
        <v>648</v>
      </c>
      <c r="F113" s="159">
        <f>'CRI-M'!O110</f>
        <v>6000000</v>
      </c>
    </row>
    <row r="114" spans="1:6" x14ac:dyDescent="0.25">
      <c r="A114">
        <v>830125</v>
      </c>
      <c r="B114" s="163" t="s">
        <v>912</v>
      </c>
      <c r="C114" s="160">
        <v>8301</v>
      </c>
      <c r="D114" s="161">
        <v>25</v>
      </c>
      <c r="E114" t="s">
        <v>649</v>
      </c>
      <c r="F114" s="159">
        <f>'CRI-M'!O111</f>
        <v>0</v>
      </c>
    </row>
    <row r="115" spans="1:6" x14ac:dyDescent="0.25">
      <c r="A115">
        <v>830225</v>
      </c>
      <c r="B115" s="163" t="s">
        <v>912</v>
      </c>
      <c r="C115" s="160">
        <v>8302</v>
      </c>
      <c r="D115" s="161">
        <v>25</v>
      </c>
      <c r="E115" t="s">
        <v>650</v>
      </c>
      <c r="F115" s="159">
        <f>'CRI-M'!O112</f>
        <v>0</v>
      </c>
    </row>
    <row r="116" spans="1:6" x14ac:dyDescent="0.25">
      <c r="A116">
        <v>830325</v>
      </c>
      <c r="B116" s="163" t="s">
        <v>912</v>
      </c>
      <c r="C116" s="160">
        <v>8303</v>
      </c>
      <c r="D116" s="161">
        <v>25</v>
      </c>
      <c r="E116" t="s">
        <v>651</v>
      </c>
      <c r="F116" s="159">
        <f>'CRI-M'!O113</f>
        <v>0</v>
      </c>
    </row>
    <row r="117" spans="1:6" x14ac:dyDescent="0.25">
      <c r="A117">
        <v>830417</v>
      </c>
      <c r="B117" s="163" t="s">
        <v>912</v>
      </c>
      <c r="C117" s="160">
        <v>8304</v>
      </c>
      <c r="D117" s="161">
        <v>17</v>
      </c>
      <c r="E117" t="s">
        <v>709</v>
      </c>
      <c r="F117" s="159">
        <f>'CRI-M'!O114</f>
        <v>0</v>
      </c>
    </row>
    <row r="118" spans="1:6" x14ac:dyDescent="0.25">
      <c r="A118">
        <v>830425</v>
      </c>
      <c r="B118" s="163" t="s">
        <v>912</v>
      </c>
      <c r="C118" s="160">
        <v>8304</v>
      </c>
      <c r="D118" s="161">
        <v>25</v>
      </c>
      <c r="E118" t="s">
        <v>710</v>
      </c>
      <c r="F118" s="159">
        <f>'CRI-M'!O115</f>
        <v>6000000</v>
      </c>
    </row>
    <row r="119" spans="1:6" x14ac:dyDescent="0.25">
      <c r="A119">
        <v>830426</v>
      </c>
      <c r="B119" s="163" t="s">
        <v>912</v>
      </c>
      <c r="C119" s="160">
        <v>8304</v>
      </c>
      <c r="D119" s="161">
        <v>26</v>
      </c>
      <c r="E119" t="s">
        <v>711</v>
      </c>
      <c r="F119" s="159">
        <f>'CRI-M'!O116</f>
        <v>0</v>
      </c>
    </row>
    <row r="120" spans="1:6" x14ac:dyDescent="0.25">
      <c r="A120">
        <v>840000</v>
      </c>
      <c r="B120" s="163" t="s">
        <v>912</v>
      </c>
      <c r="C120" s="160">
        <v>8400</v>
      </c>
      <c r="D120" s="161">
        <v>0</v>
      </c>
      <c r="E120" t="s">
        <v>470</v>
      </c>
      <c r="F120" s="159">
        <f>'CRI-M'!O117</f>
        <v>0</v>
      </c>
    </row>
    <row r="121" spans="1:6" x14ac:dyDescent="0.25">
      <c r="A121">
        <v>840117</v>
      </c>
      <c r="B121" s="163" t="s">
        <v>912</v>
      </c>
      <c r="C121" s="160">
        <v>8401</v>
      </c>
      <c r="D121" s="161">
        <v>17</v>
      </c>
      <c r="E121" t="s">
        <v>655</v>
      </c>
      <c r="F121" s="159">
        <f>'CRI-M'!O118</f>
        <v>0</v>
      </c>
    </row>
    <row r="122" spans="1:6" x14ac:dyDescent="0.25">
      <c r="A122">
        <v>840217</v>
      </c>
      <c r="B122" s="163" t="s">
        <v>912</v>
      </c>
      <c r="C122" s="160">
        <v>8402</v>
      </c>
      <c r="D122" s="161">
        <v>17</v>
      </c>
      <c r="E122" t="s">
        <v>656</v>
      </c>
      <c r="F122" s="159">
        <f>'CRI-M'!O119</f>
        <v>0</v>
      </c>
    </row>
    <row r="123" spans="1:6" x14ac:dyDescent="0.25">
      <c r="A123">
        <v>840317</v>
      </c>
      <c r="B123" s="163" t="s">
        <v>912</v>
      </c>
      <c r="C123" s="160">
        <v>8403</v>
      </c>
      <c r="D123" s="161">
        <v>17</v>
      </c>
      <c r="E123" t="s">
        <v>657</v>
      </c>
      <c r="F123" s="159">
        <f>'CRI-M'!O120</f>
        <v>0</v>
      </c>
    </row>
    <row r="124" spans="1:6" x14ac:dyDescent="0.25">
      <c r="A124">
        <v>840417</v>
      </c>
      <c r="B124" s="163" t="s">
        <v>912</v>
      </c>
      <c r="C124" s="160">
        <v>8404</v>
      </c>
      <c r="D124" s="161">
        <v>17</v>
      </c>
      <c r="E124" t="s">
        <v>658</v>
      </c>
      <c r="F124" s="159">
        <f>'CRI-M'!O121</f>
        <v>0</v>
      </c>
    </row>
    <row r="125" spans="1:6" x14ac:dyDescent="0.25">
      <c r="A125">
        <v>840517</v>
      </c>
      <c r="B125" s="163" t="s">
        <v>912</v>
      </c>
      <c r="C125" s="160">
        <v>8405</v>
      </c>
      <c r="D125" s="161">
        <v>17</v>
      </c>
      <c r="E125" t="s">
        <v>659</v>
      </c>
      <c r="F125" s="159">
        <f>'CRI-M'!O122</f>
        <v>0</v>
      </c>
    </row>
    <row r="126" spans="1:6" x14ac:dyDescent="0.25">
      <c r="A126">
        <v>850000</v>
      </c>
      <c r="B126" s="163" t="s">
        <v>912</v>
      </c>
      <c r="C126" s="160">
        <v>8500</v>
      </c>
      <c r="D126" s="161">
        <v>0</v>
      </c>
      <c r="E126" t="s">
        <v>660</v>
      </c>
      <c r="F126" s="159">
        <f>'CRI-M'!O123</f>
        <v>0</v>
      </c>
    </row>
    <row r="127" spans="1:6" x14ac:dyDescent="0.25">
      <c r="A127">
        <v>850127</v>
      </c>
      <c r="B127" s="163" t="s">
        <v>912</v>
      </c>
      <c r="C127" s="160">
        <v>8501</v>
      </c>
      <c r="D127" s="161">
        <v>27</v>
      </c>
      <c r="E127" t="s">
        <v>661</v>
      </c>
      <c r="F127" s="159">
        <f>'CRI-M'!O124</f>
        <v>0</v>
      </c>
    </row>
    <row r="128" spans="1:6" x14ac:dyDescent="0.25">
      <c r="A128">
        <v>850227</v>
      </c>
      <c r="B128" s="163" t="s">
        <v>912</v>
      </c>
      <c r="C128" s="160">
        <v>8502</v>
      </c>
      <c r="D128" s="161">
        <v>27</v>
      </c>
      <c r="E128" t="s">
        <v>662</v>
      </c>
      <c r="F128" s="159">
        <f>'CRI-M'!O125</f>
        <v>0</v>
      </c>
    </row>
    <row r="129" spans="1:6" x14ac:dyDescent="0.25">
      <c r="A129">
        <v>900000</v>
      </c>
      <c r="B129" s="163" t="s">
        <v>912</v>
      </c>
      <c r="C129" s="160">
        <v>9000</v>
      </c>
      <c r="D129" s="161">
        <v>0</v>
      </c>
      <c r="E129" t="s">
        <v>663</v>
      </c>
      <c r="F129" s="159">
        <f>'CRI-M'!O126</f>
        <v>0</v>
      </c>
    </row>
    <row r="130" spans="1:6" x14ac:dyDescent="0.25">
      <c r="A130">
        <v>910000</v>
      </c>
      <c r="B130" s="163" t="s">
        <v>912</v>
      </c>
      <c r="C130" s="160">
        <v>9100</v>
      </c>
      <c r="D130" s="161">
        <v>0</v>
      </c>
      <c r="E130" t="s">
        <v>664</v>
      </c>
      <c r="F130" s="159">
        <f>'CRI-M'!O127</f>
        <v>0</v>
      </c>
    </row>
    <row r="131" spans="1:6" x14ac:dyDescent="0.25">
      <c r="A131">
        <v>910111</v>
      </c>
      <c r="B131" s="163" t="s">
        <v>912</v>
      </c>
      <c r="C131" s="160">
        <v>9101</v>
      </c>
      <c r="D131" s="161">
        <v>11</v>
      </c>
      <c r="E131" t="s">
        <v>712</v>
      </c>
      <c r="F131" s="159">
        <f>'CRI-M'!O128</f>
        <v>0</v>
      </c>
    </row>
    <row r="132" spans="1:6" x14ac:dyDescent="0.25">
      <c r="A132">
        <v>910127</v>
      </c>
      <c r="B132" s="163" t="s">
        <v>912</v>
      </c>
      <c r="C132" s="160">
        <v>9101</v>
      </c>
      <c r="D132" s="161">
        <v>27</v>
      </c>
      <c r="E132" t="s">
        <v>713</v>
      </c>
      <c r="F132" s="159">
        <f>'CRI-M'!O129</f>
        <v>0</v>
      </c>
    </row>
    <row r="133" spans="1:6" x14ac:dyDescent="0.25">
      <c r="A133">
        <v>920000</v>
      </c>
      <c r="B133" s="163" t="s">
        <v>912</v>
      </c>
      <c r="C133" s="160">
        <v>9200</v>
      </c>
      <c r="D133" s="161">
        <v>0</v>
      </c>
      <c r="E133" t="s">
        <v>667</v>
      </c>
      <c r="F133" s="159">
        <f>'CRI-M'!O130</f>
        <v>0</v>
      </c>
    </row>
    <row r="134" spans="1:6" x14ac:dyDescent="0.25">
      <c r="A134">
        <v>930000</v>
      </c>
      <c r="B134" s="163" t="s">
        <v>912</v>
      </c>
      <c r="C134" s="160">
        <v>9300</v>
      </c>
      <c r="D134" s="161">
        <v>0</v>
      </c>
      <c r="E134" t="s">
        <v>668</v>
      </c>
      <c r="F134" s="159">
        <f>'CRI-M'!O131</f>
        <v>0</v>
      </c>
    </row>
    <row r="135" spans="1:6" x14ac:dyDescent="0.25">
      <c r="A135">
        <v>930111</v>
      </c>
      <c r="B135" s="163" t="s">
        <v>912</v>
      </c>
      <c r="C135" s="160">
        <v>9301</v>
      </c>
      <c r="D135" s="161">
        <v>11</v>
      </c>
      <c r="E135" t="s">
        <v>714</v>
      </c>
      <c r="F135" s="159">
        <f>'CRI-M'!O132</f>
        <v>0</v>
      </c>
    </row>
    <row r="136" spans="1:6" x14ac:dyDescent="0.25">
      <c r="A136">
        <v>930127</v>
      </c>
      <c r="B136" s="163" t="s">
        <v>912</v>
      </c>
      <c r="C136" s="160">
        <v>9301</v>
      </c>
      <c r="D136" s="161">
        <v>27</v>
      </c>
      <c r="E136" t="s">
        <v>715</v>
      </c>
      <c r="F136" s="159">
        <f>'CRI-M'!O133</f>
        <v>0</v>
      </c>
    </row>
    <row r="137" spans="1:6" x14ac:dyDescent="0.25">
      <c r="A137">
        <v>940000</v>
      </c>
      <c r="B137" s="163" t="s">
        <v>912</v>
      </c>
      <c r="C137" s="160">
        <v>9400</v>
      </c>
      <c r="D137" s="161">
        <v>0</v>
      </c>
      <c r="E137" t="s">
        <v>671</v>
      </c>
      <c r="F137" s="159">
        <f>'CRI-M'!O134</f>
        <v>0</v>
      </c>
    </row>
    <row r="138" spans="1:6" x14ac:dyDescent="0.25">
      <c r="A138">
        <v>950000</v>
      </c>
      <c r="B138" s="163" t="s">
        <v>912</v>
      </c>
      <c r="C138" s="160">
        <v>9500</v>
      </c>
      <c r="D138" s="161">
        <v>0</v>
      </c>
      <c r="E138" t="s">
        <v>672</v>
      </c>
      <c r="F138" s="159">
        <f>'CRI-M'!O135</f>
        <v>0</v>
      </c>
    </row>
    <row r="139" spans="1:6" x14ac:dyDescent="0.25">
      <c r="A139">
        <v>950111</v>
      </c>
      <c r="B139" s="163" t="s">
        <v>912</v>
      </c>
      <c r="C139" s="160">
        <v>9501</v>
      </c>
      <c r="D139" s="161">
        <v>11</v>
      </c>
      <c r="E139" t="s">
        <v>672</v>
      </c>
      <c r="F139" s="159">
        <f>'CRI-M'!O136</f>
        <v>0</v>
      </c>
    </row>
    <row r="140" spans="1:6" x14ac:dyDescent="0.25">
      <c r="A140">
        <v>960000</v>
      </c>
      <c r="B140" s="163" t="s">
        <v>912</v>
      </c>
      <c r="C140" s="160">
        <v>9600</v>
      </c>
      <c r="D140" s="161">
        <v>0</v>
      </c>
      <c r="E140" t="s">
        <v>673</v>
      </c>
      <c r="F140" s="159">
        <f>'CRI-M'!O137</f>
        <v>0</v>
      </c>
    </row>
    <row r="141" spans="1:6" x14ac:dyDescent="0.25">
      <c r="A141">
        <v>970000</v>
      </c>
      <c r="B141" s="163" t="s">
        <v>912</v>
      </c>
      <c r="C141" s="160">
        <v>9700</v>
      </c>
      <c r="D141" s="161">
        <v>0</v>
      </c>
      <c r="E141" t="s">
        <v>674</v>
      </c>
      <c r="F141" s="159">
        <f>'CRI-M'!O138</f>
        <v>0</v>
      </c>
    </row>
    <row r="142" spans="1:6" x14ac:dyDescent="0.25">
      <c r="A142">
        <v>970111</v>
      </c>
      <c r="B142" s="163" t="s">
        <v>912</v>
      </c>
      <c r="C142" s="160">
        <v>9701</v>
      </c>
      <c r="D142" s="161">
        <v>11</v>
      </c>
      <c r="E142" t="s">
        <v>674</v>
      </c>
      <c r="F142" s="159">
        <f>'CRI-M'!O139</f>
        <v>0</v>
      </c>
    </row>
    <row r="143" spans="1:6" x14ac:dyDescent="0.25">
      <c r="A143" s="162">
        <v>0</v>
      </c>
      <c r="B143" s="163" t="s">
        <v>912</v>
      </c>
      <c r="C143" s="160">
        <v>0</v>
      </c>
      <c r="D143" s="161">
        <v>0</v>
      </c>
      <c r="E143" t="s">
        <v>472</v>
      </c>
      <c r="F143" s="159">
        <f>'CRI-M'!O140</f>
        <v>0</v>
      </c>
    </row>
    <row r="144" spans="1:6" x14ac:dyDescent="0.25">
      <c r="A144" s="162">
        <v>10000</v>
      </c>
      <c r="B144" s="163" t="s">
        <v>912</v>
      </c>
      <c r="C144" s="160">
        <v>100</v>
      </c>
      <c r="D144" s="161">
        <v>0</v>
      </c>
      <c r="E144" t="s">
        <v>675</v>
      </c>
      <c r="F144" s="159">
        <f>'CRI-M'!O141</f>
        <v>0</v>
      </c>
    </row>
    <row r="145" spans="1:6" x14ac:dyDescent="0.25">
      <c r="A145" s="162">
        <v>20000</v>
      </c>
      <c r="B145" s="163" t="s">
        <v>912</v>
      </c>
      <c r="C145" s="160">
        <v>200</v>
      </c>
      <c r="D145" s="161">
        <v>0</v>
      </c>
      <c r="E145" t="s">
        <v>676</v>
      </c>
      <c r="F145" s="159">
        <f>'CRI-M'!O142</f>
        <v>0</v>
      </c>
    </row>
    <row r="146" spans="1:6" x14ac:dyDescent="0.25">
      <c r="A146" s="162">
        <v>30000</v>
      </c>
      <c r="B146" s="163" t="s">
        <v>912</v>
      </c>
      <c r="C146" s="160">
        <v>300</v>
      </c>
      <c r="D146" s="161">
        <v>0</v>
      </c>
      <c r="E146" t="s">
        <v>677</v>
      </c>
      <c r="F146" s="159">
        <f>'CRI-M'!O143</f>
        <v>0</v>
      </c>
    </row>
    <row r="147" spans="1:6" x14ac:dyDescent="0.25">
      <c r="A147" s="162">
        <v>30112</v>
      </c>
      <c r="B147" s="163" t="s">
        <v>912</v>
      </c>
      <c r="C147" s="160">
        <v>301</v>
      </c>
      <c r="D147" s="161">
        <v>12</v>
      </c>
      <c r="E147" t="s">
        <v>677</v>
      </c>
      <c r="F147" s="159">
        <f>'CRI-M'!O144</f>
        <v>0</v>
      </c>
    </row>
    <row r="148" spans="1:6" x14ac:dyDescent="0.25">
      <c r="B148" s="163" t="s">
        <v>912</v>
      </c>
      <c r="C148" s="160"/>
      <c r="D148" s="161"/>
      <c r="E148" s="158" t="s">
        <v>549</v>
      </c>
      <c r="F148" s="159">
        <f>'CRI-M'!O145</f>
        <v>102047163</v>
      </c>
    </row>
    <row r="149" spans="1:6" x14ac:dyDescent="0.25">
      <c r="A149">
        <v>100000</v>
      </c>
      <c r="B149" s="56" t="s">
        <v>913</v>
      </c>
      <c r="C149">
        <v>1000</v>
      </c>
      <c r="D149" s="161">
        <v>0</v>
      </c>
      <c r="E149" t="s">
        <v>44</v>
      </c>
      <c r="F149" s="159">
        <f>'COG-M'!P2</f>
        <v>24162273</v>
      </c>
    </row>
    <row r="150" spans="1:6" x14ac:dyDescent="0.25">
      <c r="A150">
        <v>110000</v>
      </c>
      <c r="B150" s="56" t="s">
        <v>913</v>
      </c>
      <c r="C150">
        <v>1100</v>
      </c>
      <c r="D150" s="161">
        <v>0</v>
      </c>
      <c r="E150" t="s">
        <v>45</v>
      </c>
      <c r="F150" s="159">
        <f>'COG-M'!P3</f>
        <v>13342164</v>
      </c>
    </row>
    <row r="151" spans="1:6" x14ac:dyDescent="0.25">
      <c r="A151">
        <v>111111</v>
      </c>
      <c r="B151" s="56" t="s">
        <v>913</v>
      </c>
      <c r="C151">
        <v>111</v>
      </c>
      <c r="D151" s="161">
        <v>11</v>
      </c>
      <c r="E151" t="s">
        <v>46</v>
      </c>
      <c r="F151" s="159">
        <f>'COG-M'!P4</f>
        <v>0</v>
      </c>
    </row>
    <row r="152" spans="1:6" x14ac:dyDescent="0.25">
      <c r="A152">
        <v>111115</v>
      </c>
      <c r="B152" s="56" t="s">
        <v>913</v>
      </c>
      <c r="C152">
        <v>111</v>
      </c>
      <c r="D152" s="161">
        <v>15</v>
      </c>
      <c r="F152" s="159">
        <f>'COG-M'!P5</f>
        <v>1695192</v>
      </c>
    </row>
    <row r="153" spans="1:6" x14ac:dyDescent="0.25">
      <c r="A153">
        <v>111116</v>
      </c>
      <c r="B153" s="56" t="s">
        <v>913</v>
      </c>
      <c r="C153">
        <v>111</v>
      </c>
      <c r="D153" s="161">
        <v>16</v>
      </c>
      <c r="F153" s="159">
        <f>'COG-M'!P6</f>
        <v>0</v>
      </c>
    </row>
    <row r="154" spans="1:6" x14ac:dyDescent="0.25">
      <c r="A154">
        <v>111117</v>
      </c>
      <c r="B154" s="56" t="s">
        <v>913</v>
      </c>
      <c r="C154">
        <v>111</v>
      </c>
      <c r="D154" s="161">
        <v>17</v>
      </c>
      <c r="F154" s="159">
        <f>'COG-M'!P7</f>
        <v>0</v>
      </c>
    </row>
    <row r="155" spans="1:6" x14ac:dyDescent="0.25">
      <c r="A155">
        <v>111200</v>
      </c>
      <c r="B155" s="56" t="s">
        <v>913</v>
      </c>
      <c r="C155">
        <v>112</v>
      </c>
      <c r="D155" s="161">
        <v>0</v>
      </c>
      <c r="E155" t="s">
        <v>47</v>
      </c>
      <c r="F155" s="159">
        <f>'COG-M'!P8</f>
        <v>0</v>
      </c>
    </row>
    <row r="156" spans="1:6" x14ac:dyDescent="0.25">
      <c r="A156">
        <v>111311</v>
      </c>
      <c r="B156" s="56" t="s">
        <v>913</v>
      </c>
      <c r="C156">
        <v>113</v>
      </c>
      <c r="D156" s="161">
        <v>11</v>
      </c>
      <c r="E156" t="s">
        <v>48</v>
      </c>
      <c r="F156" s="159">
        <f>'COG-M'!P9</f>
        <v>0</v>
      </c>
    </row>
    <row r="157" spans="1:6" x14ac:dyDescent="0.25">
      <c r="A157">
        <v>111314</v>
      </c>
      <c r="B157" s="56" t="s">
        <v>913</v>
      </c>
      <c r="C157">
        <v>113</v>
      </c>
      <c r="D157" s="161">
        <v>14</v>
      </c>
      <c r="F157" s="159">
        <f>'COG-M'!P10</f>
        <v>0</v>
      </c>
    </row>
    <row r="158" spans="1:6" x14ac:dyDescent="0.25">
      <c r="A158">
        <v>111315</v>
      </c>
      <c r="B158" s="56" t="s">
        <v>913</v>
      </c>
      <c r="C158">
        <v>113</v>
      </c>
      <c r="D158" s="161">
        <v>15</v>
      </c>
      <c r="F158" s="159">
        <f>'COG-M'!P11</f>
        <v>7613964</v>
      </c>
    </row>
    <row r="159" spans="1:6" x14ac:dyDescent="0.25">
      <c r="A159">
        <v>111316</v>
      </c>
      <c r="B159" s="56" t="s">
        <v>913</v>
      </c>
      <c r="C159">
        <v>113</v>
      </c>
      <c r="D159" s="161">
        <v>16</v>
      </c>
      <c r="F159" s="159">
        <f>'COG-M'!P12</f>
        <v>0</v>
      </c>
    </row>
    <row r="160" spans="1:6" x14ac:dyDescent="0.25">
      <c r="A160">
        <v>111317</v>
      </c>
      <c r="B160" s="56" t="s">
        <v>913</v>
      </c>
      <c r="C160">
        <v>113</v>
      </c>
      <c r="D160" s="161">
        <v>17</v>
      </c>
      <c r="F160" s="159">
        <f>'COG-M'!P13</f>
        <v>0</v>
      </c>
    </row>
    <row r="161" spans="1:6" x14ac:dyDescent="0.25">
      <c r="A161">
        <v>111325</v>
      </c>
      <c r="B161" s="56" t="s">
        <v>913</v>
      </c>
      <c r="C161">
        <v>113</v>
      </c>
      <c r="D161" s="161">
        <v>25</v>
      </c>
      <c r="F161" s="159">
        <f>'COG-M'!P14</f>
        <v>4033008</v>
      </c>
    </row>
    <row r="162" spans="1:6" x14ac:dyDescent="0.25">
      <c r="A162">
        <v>111411</v>
      </c>
      <c r="B162" s="56" t="s">
        <v>913</v>
      </c>
      <c r="C162">
        <v>114</v>
      </c>
      <c r="D162" s="161">
        <v>11</v>
      </c>
      <c r="E162" t="s">
        <v>49</v>
      </c>
      <c r="F162" s="159">
        <f>'COG-M'!P15</f>
        <v>0</v>
      </c>
    </row>
    <row r="163" spans="1:6" x14ac:dyDescent="0.25">
      <c r="A163">
        <v>111415</v>
      </c>
      <c r="B163" s="56" t="s">
        <v>913</v>
      </c>
      <c r="C163">
        <v>114</v>
      </c>
      <c r="D163" s="161">
        <v>15</v>
      </c>
      <c r="F163" s="159">
        <f>'COG-M'!P16</f>
        <v>0</v>
      </c>
    </row>
    <row r="164" spans="1:6" x14ac:dyDescent="0.25">
      <c r="A164">
        <v>111416</v>
      </c>
      <c r="B164" s="56" t="s">
        <v>913</v>
      </c>
      <c r="C164">
        <v>114</v>
      </c>
      <c r="D164" s="161">
        <v>16</v>
      </c>
      <c r="F164" s="159">
        <f>'COG-M'!P17</f>
        <v>0</v>
      </c>
    </row>
    <row r="165" spans="1:6" x14ac:dyDescent="0.25">
      <c r="A165">
        <v>111417</v>
      </c>
      <c r="B165" s="56" t="s">
        <v>913</v>
      </c>
      <c r="C165">
        <v>114</v>
      </c>
      <c r="D165" s="161">
        <v>17</v>
      </c>
      <c r="F165" s="159">
        <f>'COG-M'!P18</f>
        <v>0</v>
      </c>
    </row>
    <row r="166" spans="1:6" x14ac:dyDescent="0.25">
      <c r="A166">
        <v>120000</v>
      </c>
      <c r="B166" s="56" t="s">
        <v>913</v>
      </c>
      <c r="C166">
        <v>1200</v>
      </c>
      <c r="D166" s="161">
        <v>0</v>
      </c>
      <c r="E166" t="s">
        <v>50</v>
      </c>
      <c r="F166" s="159">
        <f>'COG-M'!P19</f>
        <v>7780500</v>
      </c>
    </row>
    <row r="167" spans="1:6" x14ac:dyDescent="0.25">
      <c r="A167">
        <v>112111</v>
      </c>
      <c r="B167" s="56" t="s">
        <v>913</v>
      </c>
      <c r="C167">
        <v>121</v>
      </c>
      <c r="D167" s="161">
        <v>11</v>
      </c>
      <c r="E167" t="s">
        <v>51</v>
      </c>
      <c r="F167" s="159">
        <f>'COG-M'!P20</f>
        <v>0</v>
      </c>
    </row>
    <row r="168" spans="1:6" x14ac:dyDescent="0.25">
      <c r="A168">
        <v>112114</v>
      </c>
      <c r="B168" s="56" t="s">
        <v>913</v>
      </c>
      <c r="C168">
        <v>121</v>
      </c>
      <c r="D168" s="161">
        <v>14</v>
      </c>
      <c r="F168" s="159">
        <f>'COG-M'!P21</f>
        <v>0</v>
      </c>
    </row>
    <row r="169" spans="1:6" x14ac:dyDescent="0.25">
      <c r="A169">
        <v>112115</v>
      </c>
      <c r="B169" s="56" t="s">
        <v>913</v>
      </c>
      <c r="C169">
        <v>121</v>
      </c>
      <c r="D169" s="161">
        <v>15</v>
      </c>
      <c r="F169" s="159">
        <f>'COG-M'!P22</f>
        <v>0</v>
      </c>
    </row>
    <row r="170" spans="1:6" x14ac:dyDescent="0.25">
      <c r="A170">
        <v>112116</v>
      </c>
      <c r="B170" s="56" t="s">
        <v>913</v>
      </c>
      <c r="C170">
        <v>121</v>
      </c>
      <c r="D170" s="161">
        <v>16</v>
      </c>
      <c r="F170" s="159">
        <f>'COG-M'!P23</f>
        <v>0</v>
      </c>
    </row>
    <row r="171" spans="1:6" x14ac:dyDescent="0.25">
      <c r="A171">
        <v>112117</v>
      </c>
      <c r="B171" s="56" t="s">
        <v>913</v>
      </c>
      <c r="C171">
        <v>121</v>
      </c>
      <c r="D171" s="161">
        <v>17</v>
      </c>
      <c r="F171" s="159">
        <f>'COG-M'!P24</f>
        <v>0</v>
      </c>
    </row>
    <row r="172" spans="1:6" x14ac:dyDescent="0.25">
      <c r="A172">
        <v>112211</v>
      </c>
      <c r="B172" s="56" t="s">
        <v>913</v>
      </c>
      <c r="C172">
        <v>122</v>
      </c>
      <c r="D172" s="161">
        <v>11</v>
      </c>
      <c r="E172" t="s">
        <v>52</v>
      </c>
      <c r="F172" s="159">
        <f>'COG-M'!P25</f>
        <v>7780500</v>
      </c>
    </row>
    <row r="173" spans="1:6" x14ac:dyDescent="0.25">
      <c r="A173">
        <v>112214</v>
      </c>
      <c r="B173" s="56" t="s">
        <v>913</v>
      </c>
      <c r="C173">
        <v>122</v>
      </c>
      <c r="D173" s="161">
        <v>14</v>
      </c>
      <c r="F173" s="159">
        <f>'COG-M'!P26</f>
        <v>0</v>
      </c>
    </row>
    <row r="174" spans="1:6" x14ac:dyDescent="0.25">
      <c r="A174">
        <v>112215</v>
      </c>
      <c r="B174" s="56" t="s">
        <v>913</v>
      </c>
      <c r="C174">
        <v>122</v>
      </c>
      <c r="D174" s="161">
        <v>15</v>
      </c>
      <c r="F174" s="159">
        <f>'COG-M'!P27</f>
        <v>0</v>
      </c>
    </row>
    <row r="175" spans="1:6" x14ac:dyDescent="0.25">
      <c r="A175">
        <v>112216</v>
      </c>
      <c r="B175" s="56" t="s">
        <v>913</v>
      </c>
      <c r="C175">
        <v>122</v>
      </c>
      <c r="D175" s="161">
        <v>16</v>
      </c>
      <c r="F175" s="159">
        <f>'COG-M'!P28</f>
        <v>0</v>
      </c>
    </row>
    <row r="176" spans="1:6" x14ac:dyDescent="0.25">
      <c r="A176">
        <v>112217</v>
      </c>
      <c r="B176" s="56" t="s">
        <v>913</v>
      </c>
      <c r="C176">
        <v>122</v>
      </c>
      <c r="D176" s="161">
        <v>17</v>
      </c>
      <c r="F176" s="159">
        <f>'COG-M'!P29</f>
        <v>0</v>
      </c>
    </row>
    <row r="177" spans="1:6" x14ac:dyDescent="0.25">
      <c r="A177">
        <v>112225</v>
      </c>
      <c r="B177" s="56" t="s">
        <v>913</v>
      </c>
      <c r="C177">
        <v>122</v>
      </c>
      <c r="D177" s="161">
        <v>25</v>
      </c>
      <c r="F177" s="159">
        <f>'COG-M'!P30</f>
        <v>0</v>
      </c>
    </row>
    <row r="178" spans="1:6" x14ac:dyDescent="0.25">
      <c r="A178">
        <v>112226</v>
      </c>
      <c r="B178" s="56" t="s">
        <v>913</v>
      </c>
      <c r="C178">
        <v>122</v>
      </c>
      <c r="D178" s="161">
        <v>26</v>
      </c>
      <c r="F178" s="159">
        <f>'COG-M'!P31</f>
        <v>0</v>
      </c>
    </row>
    <row r="179" spans="1:6" x14ac:dyDescent="0.25">
      <c r="A179">
        <v>112227</v>
      </c>
      <c r="B179" s="56" t="s">
        <v>913</v>
      </c>
      <c r="C179">
        <v>122</v>
      </c>
      <c r="D179" s="161">
        <v>27</v>
      </c>
      <c r="F179" s="159">
        <f>'COG-M'!P32</f>
        <v>0</v>
      </c>
    </row>
    <row r="180" spans="1:6" x14ac:dyDescent="0.25">
      <c r="A180">
        <v>112311</v>
      </c>
      <c r="B180" s="56" t="s">
        <v>913</v>
      </c>
      <c r="C180">
        <v>123</v>
      </c>
      <c r="D180" s="161">
        <v>11</v>
      </c>
      <c r="E180" t="s">
        <v>53</v>
      </c>
      <c r="F180" s="159">
        <f>'COG-M'!P33</f>
        <v>0</v>
      </c>
    </row>
    <row r="181" spans="1:6" x14ac:dyDescent="0.25">
      <c r="A181">
        <v>112314</v>
      </c>
      <c r="B181" s="56" t="s">
        <v>913</v>
      </c>
      <c r="C181">
        <v>123</v>
      </c>
      <c r="D181" s="161">
        <v>14</v>
      </c>
      <c r="F181" s="159">
        <f>'COG-M'!P34</f>
        <v>0</v>
      </c>
    </row>
    <row r="182" spans="1:6" x14ac:dyDescent="0.25">
      <c r="A182">
        <v>112315</v>
      </c>
      <c r="B182" s="56" t="s">
        <v>913</v>
      </c>
      <c r="C182">
        <v>123</v>
      </c>
      <c r="D182" s="161">
        <v>15</v>
      </c>
      <c r="F182" s="159">
        <f>'COG-M'!P35</f>
        <v>0</v>
      </c>
    </row>
    <row r="183" spans="1:6" x14ac:dyDescent="0.25">
      <c r="A183">
        <v>112316</v>
      </c>
      <c r="B183" s="56" t="s">
        <v>913</v>
      </c>
      <c r="C183">
        <v>123</v>
      </c>
      <c r="D183" s="161">
        <v>16</v>
      </c>
      <c r="F183" s="159">
        <f>'COG-M'!P36</f>
        <v>0</v>
      </c>
    </row>
    <row r="184" spans="1:6" x14ac:dyDescent="0.25">
      <c r="A184">
        <v>112317</v>
      </c>
      <c r="B184" s="56" t="s">
        <v>913</v>
      </c>
      <c r="C184">
        <v>123</v>
      </c>
      <c r="D184" s="161">
        <v>17</v>
      </c>
      <c r="F184" s="159">
        <f>'COG-M'!P37</f>
        <v>0</v>
      </c>
    </row>
    <row r="185" spans="1:6" x14ac:dyDescent="0.25">
      <c r="A185">
        <v>112400</v>
      </c>
      <c r="B185" s="56" t="s">
        <v>913</v>
      </c>
      <c r="C185">
        <v>124</v>
      </c>
      <c r="D185" s="161">
        <v>0</v>
      </c>
      <c r="E185" t="s">
        <v>54</v>
      </c>
      <c r="F185" s="159">
        <f>'COG-M'!P38</f>
        <v>0</v>
      </c>
    </row>
    <row r="186" spans="1:6" x14ac:dyDescent="0.25">
      <c r="A186">
        <v>130000</v>
      </c>
      <c r="B186" s="56" t="s">
        <v>913</v>
      </c>
      <c r="C186">
        <v>1300</v>
      </c>
      <c r="D186" s="161">
        <v>0</v>
      </c>
      <c r="E186" t="s">
        <v>55</v>
      </c>
      <c r="F186" s="159">
        <f>'COG-M'!P39</f>
        <v>3039609</v>
      </c>
    </row>
    <row r="187" spans="1:6" x14ac:dyDescent="0.25">
      <c r="A187">
        <v>113111</v>
      </c>
      <c r="B187" s="56" t="s">
        <v>913</v>
      </c>
      <c r="C187">
        <v>131</v>
      </c>
      <c r="D187" s="161">
        <v>11</v>
      </c>
      <c r="E187" t="s">
        <v>56</v>
      </c>
      <c r="F187" s="159">
        <f>'COG-M'!P40</f>
        <v>0</v>
      </c>
    </row>
    <row r="188" spans="1:6" x14ac:dyDescent="0.25">
      <c r="A188">
        <v>113114</v>
      </c>
      <c r="B188" s="56" t="s">
        <v>913</v>
      </c>
      <c r="C188">
        <v>131</v>
      </c>
      <c r="D188" s="161">
        <v>14</v>
      </c>
      <c r="F188" s="159">
        <f>'COG-M'!P41</f>
        <v>0</v>
      </c>
    </row>
    <row r="189" spans="1:6" x14ac:dyDescent="0.25">
      <c r="A189">
        <v>113115</v>
      </c>
      <c r="B189" s="56" t="s">
        <v>913</v>
      </c>
      <c r="C189">
        <v>131</v>
      </c>
      <c r="D189" s="161">
        <v>15</v>
      </c>
      <c r="F189" s="159">
        <f>'COG-M'!P42</f>
        <v>0</v>
      </c>
    </row>
    <row r="190" spans="1:6" x14ac:dyDescent="0.25">
      <c r="A190">
        <v>113116</v>
      </c>
      <c r="B190" s="56" t="s">
        <v>913</v>
      </c>
      <c r="C190">
        <v>131</v>
      </c>
      <c r="D190" s="161">
        <v>16</v>
      </c>
      <c r="F190" s="159">
        <f>'COG-M'!P43</f>
        <v>0</v>
      </c>
    </row>
    <row r="191" spans="1:6" x14ac:dyDescent="0.25">
      <c r="A191">
        <v>113117</v>
      </c>
      <c r="B191" s="56" t="s">
        <v>913</v>
      </c>
      <c r="C191">
        <v>131</v>
      </c>
      <c r="D191" s="161">
        <v>17</v>
      </c>
      <c r="F191" s="159">
        <f>'COG-M'!P44</f>
        <v>0</v>
      </c>
    </row>
    <row r="192" spans="1:6" x14ac:dyDescent="0.25">
      <c r="A192">
        <v>113211</v>
      </c>
      <c r="B192" s="56" t="s">
        <v>913</v>
      </c>
      <c r="C192">
        <v>132</v>
      </c>
      <c r="D192" s="161">
        <v>11</v>
      </c>
      <c r="E192" t="s">
        <v>57</v>
      </c>
      <c r="F192" s="159">
        <f>'COG-M'!P45</f>
        <v>1120514</v>
      </c>
    </row>
    <row r="193" spans="1:6" x14ac:dyDescent="0.25">
      <c r="A193">
        <v>113214</v>
      </c>
      <c r="B193" s="56" t="s">
        <v>913</v>
      </c>
      <c r="C193">
        <v>132</v>
      </c>
      <c r="D193" s="161">
        <v>14</v>
      </c>
      <c r="F193" s="159">
        <f>'COG-M'!P46</f>
        <v>0</v>
      </c>
    </row>
    <row r="194" spans="1:6" x14ac:dyDescent="0.25">
      <c r="A194">
        <v>113215</v>
      </c>
      <c r="B194" s="56" t="s">
        <v>913</v>
      </c>
      <c r="C194">
        <v>132</v>
      </c>
      <c r="D194" s="161">
        <v>15</v>
      </c>
      <c r="F194" s="159">
        <f>'COG-M'!P47</f>
        <v>1146127</v>
      </c>
    </row>
    <row r="195" spans="1:6" x14ac:dyDescent="0.25">
      <c r="A195">
        <v>113216</v>
      </c>
      <c r="B195" s="56" t="s">
        <v>913</v>
      </c>
      <c r="C195">
        <v>132</v>
      </c>
      <c r="D195" s="161">
        <v>16</v>
      </c>
      <c r="F195" s="159">
        <f>'COG-M'!P48</f>
        <v>0</v>
      </c>
    </row>
    <row r="196" spans="1:6" x14ac:dyDescent="0.25">
      <c r="A196">
        <v>113217</v>
      </c>
      <c r="B196" s="56" t="s">
        <v>913</v>
      </c>
      <c r="C196">
        <v>132</v>
      </c>
      <c r="D196" s="161">
        <v>17</v>
      </c>
      <c r="F196" s="159">
        <f>'COG-M'!P49</f>
        <v>0</v>
      </c>
    </row>
    <row r="197" spans="1:6" x14ac:dyDescent="0.25">
      <c r="A197">
        <v>113225</v>
      </c>
      <c r="B197" s="56" t="s">
        <v>913</v>
      </c>
      <c r="C197">
        <v>132</v>
      </c>
      <c r="D197" s="161">
        <v>25</v>
      </c>
      <c r="F197" s="159">
        <f>'COG-M'!P50</f>
        <v>772968</v>
      </c>
    </row>
    <row r="198" spans="1:6" x14ac:dyDescent="0.25">
      <c r="A198">
        <v>113311</v>
      </c>
      <c r="B198" s="56" t="s">
        <v>913</v>
      </c>
      <c r="C198">
        <v>133</v>
      </c>
      <c r="D198" s="161">
        <v>11</v>
      </c>
      <c r="E198" t="s">
        <v>58</v>
      </c>
      <c r="F198" s="159">
        <f>'COG-M'!P51</f>
        <v>0</v>
      </c>
    </row>
    <row r="199" spans="1:6" x14ac:dyDescent="0.25">
      <c r="A199">
        <v>113314</v>
      </c>
      <c r="B199" s="56" t="s">
        <v>913</v>
      </c>
      <c r="C199">
        <v>133</v>
      </c>
      <c r="D199" s="161">
        <v>14</v>
      </c>
      <c r="F199" s="159">
        <f>'COG-M'!P52</f>
        <v>0</v>
      </c>
    </row>
    <row r="200" spans="1:6" x14ac:dyDescent="0.25">
      <c r="A200">
        <v>113315</v>
      </c>
      <c r="B200" s="56" t="s">
        <v>913</v>
      </c>
      <c r="C200">
        <v>133</v>
      </c>
      <c r="D200" s="161">
        <v>15</v>
      </c>
      <c r="F200" s="159">
        <f>'COG-M'!P53</f>
        <v>0</v>
      </c>
    </row>
    <row r="201" spans="1:6" x14ac:dyDescent="0.25">
      <c r="A201">
        <v>113316</v>
      </c>
      <c r="B201" s="56" t="s">
        <v>913</v>
      </c>
      <c r="C201">
        <v>133</v>
      </c>
      <c r="D201" s="161">
        <v>16</v>
      </c>
      <c r="F201" s="159">
        <f>'COG-M'!P54</f>
        <v>0</v>
      </c>
    </row>
    <row r="202" spans="1:6" x14ac:dyDescent="0.25">
      <c r="A202">
        <v>113317</v>
      </c>
      <c r="B202" s="56" t="s">
        <v>913</v>
      </c>
      <c r="C202">
        <v>133</v>
      </c>
      <c r="D202" s="161">
        <v>17</v>
      </c>
      <c r="F202" s="159">
        <f>'COG-M'!P55</f>
        <v>0</v>
      </c>
    </row>
    <row r="203" spans="1:6" x14ac:dyDescent="0.25">
      <c r="A203">
        <v>113325</v>
      </c>
      <c r="B203" s="56" t="s">
        <v>913</v>
      </c>
      <c r="C203">
        <v>133</v>
      </c>
      <c r="D203" s="161">
        <v>25</v>
      </c>
      <c r="F203" s="159">
        <f>'COG-M'!P56</f>
        <v>0</v>
      </c>
    </row>
    <row r="204" spans="1:6" x14ac:dyDescent="0.25">
      <c r="A204">
        <v>113411</v>
      </c>
      <c r="B204" s="56" t="s">
        <v>913</v>
      </c>
      <c r="C204">
        <v>134</v>
      </c>
      <c r="D204" s="161">
        <v>11</v>
      </c>
      <c r="E204" t="s">
        <v>59</v>
      </c>
      <c r="F204" s="159">
        <f>'COG-M'!P57</f>
        <v>0</v>
      </c>
    </row>
    <row r="205" spans="1:6" x14ac:dyDescent="0.25">
      <c r="A205">
        <v>113414</v>
      </c>
      <c r="B205" s="56" t="s">
        <v>913</v>
      </c>
      <c r="C205">
        <v>134</v>
      </c>
      <c r="D205" s="161">
        <v>14</v>
      </c>
      <c r="F205" s="159">
        <f>'COG-M'!P58</f>
        <v>0</v>
      </c>
    </row>
    <row r="206" spans="1:6" x14ac:dyDescent="0.25">
      <c r="A206">
        <v>113415</v>
      </c>
      <c r="B206" s="56" t="s">
        <v>913</v>
      </c>
      <c r="C206">
        <v>134</v>
      </c>
      <c r="D206" s="161">
        <v>15</v>
      </c>
      <c r="F206" s="159">
        <f>'COG-M'!P59</f>
        <v>0</v>
      </c>
    </row>
    <row r="207" spans="1:6" x14ac:dyDescent="0.25">
      <c r="A207">
        <v>113416</v>
      </c>
      <c r="B207" s="56" t="s">
        <v>913</v>
      </c>
      <c r="C207">
        <v>134</v>
      </c>
      <c r="D207" s="161">
        <v>16</v>
      </c>
      <c r="F207" s="159">
        <f>'COG-M'!P60</f>
        <v>0</v>
      </c>
    </row>
    <row r="208" spans="1:6" x14ac:dyDescent="0.25">
      <c r="A208">
        <v>113417</v>
      </c>
      <c r="B208" s="56" t="s">
        <v>913</v>
      </c>
      <c r="C208">
        <v>134</v>
      </c>
      <c r="D208" s="161">
        <v>17</v>
      </c>
      <c r="F208" s="159">
        <f>'COG-M'!P61</f>
        <v>0</v>
      </c>
    </row>
    <row r="209" spans="1:6" x14ac:dyDescent="0.25">
      <c r="A209">
        <v>113425</v>
      </c>
      <c r="B209" s="56" t="s">
        <v>913</v>
      </c>
      <c r="C209">
        <v>134</v>
      </c>
      <c r="D209" s="161">
        <v>25</v>
      </c>
      <c r="F209" s="159">
        <f>'COG-M'!P62</f>
        <v>0</v>
      </c>
    </row>
    <row r="210" spans="1:6" x14ac:dyDescent="0.25">
      <c r="A210">
        <v>113500</v>
      </c>
      <c r="B210" s="56" t="s">
        <v>913</v>
      </c>
      <c r="C210">
        <v>135</v>
      </c>
      <c r="D210" s="161">
        <v>0</v>
      </c>
      <c r="E210" t="s">
        <v>60</v>
      </c>
      <c r="F210" s="159">
        <f>'COG-M'!P63</f>
        <v>0</v>
      </c>
    </row>
    <row r="211" spans="1:6" x14ac:dyDescent="0.25">
      <c r="A211">
        <v>113600</v>
      </c>
      <c r="B211" s="56" t="s">
        <v>913</v>
      </c>
      <c r="C211">
        <v>136</v>
      </c>
      <c r="D211" s="161">
        <v>0</v>
      </c>
      <c r="E211" t="s">
        <v>61</v>
      </c>
      <c r="F211" s="159">
        <f>'COG-M'!P64</f>
        <v>0</v>
      </c>
    </row>
    <row r="212" spans="1:6" x14ac:dyDescent="0.25">
      <c r="A212">
        <v>113711</v>
      </c>
      <c r="B212" s="56" t="s">
        <v>913</v>
      </c>
      <c r="C212">
        <v>137</v>
      </c>
      <c r="D212" s="161">
        <v>11</v>
      </c>
      <c r="E212" t="s">
        <v>62</v>
      </c>
      <c r="F212" s="159">
        <f>'COG-M'!P65</f>
        <v>0</v>
      </c>
    </row>
    <row r="213" spans="1:6" x14ac:dyDescent="0.25">
      <c r="A213">
        <v>113714</v>
      </c>
      <c r="B213" s="56" t="s">
        <v>913</v>
      </c>
      <c r="C213">
        <v>137</v>
      </c>
      <c r="D213" s="161">
        <v>14</v>
      </c>
      <c r="F213" s="159">
        <f>'COG-M'!P66</f>
        <v>0</v>
      </c>
    </row>
    <row r="214" spans="1:6" x14ac:dyDescent="0.25">
      <c r="A214">
        <v>113715</v>
      </c>
      <c r="B214" s="56" t="s">
        <v>913</v>
      </c>
      <c r="C214">
        <v>137</v>
      </c>
      <c r="D214" s="161">
        <v>15</v>
      </c>
      <c r="F214" s="159">
        <f>'COG-M'!P67</f>
        <v>0</v>
      </c>
    </row>
    <row r="215" spans="1:6" x14ac:dyDescent="0.25">
      <c r="A215">
        <v>113716</v>
      </c>
      <c r="B215" s="56" t="s">
        <v>913</v>
      </c>
      <c r="C215">
        <v>137</v>
      </c>
      <c r="D215" s="161">
        <v>16</v>
      </c>
      <c r="F215" s="159">
        <f>'COG-M'!P68</f>
        <v>0</v>
      </c>
    </row>
    <row r="216" spans="1:6" x14ac:dyDescent="0.25">
      <c r="A216">
        <v>113717</v>
      </c>
      <c r="B216" s="56" t="s">
        <v>913</v>
      </c>
      <c r="C216">
        <v>137</v>
      </c>
      <c r="D216" s="161">
        <v>17</v>
      </c>
      <c r="F216" s="159">
        <f>'COG-M'!P69</f>
        <v>0</v>
      </c>
    </row>
    <row r="217" spans="1:6" x14ac:dyDescent="0.25">
      <c r="A217">
        <v>113811</v>
      </c>
      <c r="B217" s="56" t="s">
        <v>913</v>
      </c>
      <c r="C217">
        <v>138</v>
      </c>
      <c r="D217" s="161">
        <v>11</v>
      </c>
      <c r="E217" t="s">
        <v>63</v>
      </c>
      <c r="F217" s="159">
        <f>'COG-M'!P70</f>
        <v>0</v>
      </c>
    </row>
    <row r="218" spans="1:6" x14ac:dyDescent="0.25">
      <c r="A218">
        <v>113814</v>
      </c>
      <c r="B218" s="56" t="s">
        <v>913</v>
      </c>
      <c r="C218">
        <v>138</v>
      </c>
      <c r="D218" s="161">
        <v>14</v>
      </c>
      <c r="F218" s="159">
        <f>'COG-M'!P71</f>
        <v>0</v>
      </c>
    </row>
    <row r="219" spans="1:6" x14ac:dyDescent="0.25">
      <c r="A219">
        <v>113815</v>
      </c>
      <c r="B219" s="56" t="s">
        <v>913</v>
      </c>
      <c r="C219">
        <v>138</v>
      </c>
      <c r="D219" s="161">
        <v>15</v>
      </c>
      <c r="F219" s="159">
        <f>'COG-M'!P72</f>
        <v>0</v>
      </c>
    </row>
    <row r="220" spans="1:6" x14ac:dyDescent="0.25">
      <c r="A220">
        <v>113816</v>
      </c>
      <c r="B220" s="56" t="s">
        <v>913</v>
      </c>
      <c r="C220">
        <v>138</v>
      </c>
      <c r="D220" s="161">
        <v>16</v>
      </c>
      <c r="F220" s="159">
        <f>'COG-M'!P73</f>
        <v>0</v>
      </c>
    </row>
    <row r="221" spans="1:6" x14ac:dyDescent="0.25">
      <c r="A221">
        <v>113817</v>
      </c>
      <c r="B221" s="56" t="s">
        <v>913</v>
      </c>
      <c r="C221">
        <v>138</v>
      </c>
      <c r="D221" s="161">
        <v>17</v>
      </c>
      <c r="F221" s="159">
        <f>'COG-M'!P74</f>
        <v>0</v>
      </c>
    </row>
    <row r="222" spans="1:6" x14ac:dyDescent="0.25">
      <c r="A222">
        <v>140000</v>
      </c>
      <c r="B222" s="56" t="s">
        <v>913</v>
      </c>
      <c r="C222">
        <v>1400</v>
      </c>
      <c r="D222" s="161">
        <v>0</v>
      </c>
      <c r="E222" t="s">
        <v>64</v>
      </c>
      <c r="F222" s="159">
        <f>'COG-M'!P75</f>
        <v>0</v>
      </c>
    </row>
    <row r="223" spans="1:6" x14ac:dyDescent="0.25">
      <c r="A223">
        <v>114111</v>
      </c>
      <c r="B223" s="56" t="s">
        <v>913</v>
      </c>
      <c r="C223">
        <v>141</v>
      </c>
      <c r="D223" s="161">
        <v>11</v>
      </c>
      <c r="E223" t="s">
        <v>65</v>
      </c>
      <c r="F223" s="159">
        <f>'COG-M'!P76</f>
        <v>0</v>
      </c>
    </row>
    <row r="224" spans="1:6" x14ac:dyDescent="0.25">
      <c r="A224">
        <v>114114</v>
      </c>
      <c r="B224" s="56" t="s">
        <v>913</v>
      </c>
      <c r="C224">
        <v>141</v>
      </c>
      <c r="D224" s="161">
        <v>14</v>
      </c>
      <c r="F224" s="159">
        <f>'COG-M'!P77</f>
        <v>0</v>
      </c>
    </row>
    <row r="225" spans="1:6" x14ac:dyDescent="0.25">
      <c r="A225">
        <v>114115</v>
      </c>
      <c r="B225" s="56" t="s">
        <v>913</v>
      </c>
      <c r="C225">
        <v>141</v>
      </c>
      <c r="D225" s="161">
        <v>15</v>
      </c>
      <c r="F225" s="159">
        <f>'COG-M'!P78</f>
        <v>0</v>
      </c>
    </row>
    <row r="226" spans="1:6" x14ac:dyDescent="0.25">
      <c r="A226">
        <v>114116</v>
      </c>
      <c r="B226" s="56" t="s">
        <v>913</v>
      </c>
      <c r="C226">
        <v>141</v>
      </c>
      <c r="D226" s="161">
        <v>16</v>
      </c>
      <c r="F226" s="159">
        <f>'COG-M'!P79</f>
        <v>0</v>
      </c>
    </row>
    <row r="227" spans="1:6" x14ac:dyDescent="0.25">
      <c r="A227">
        <v>114117</v>
      </c>
      <c r="B227" s="56" t="s">
        <v>913</v>
      </c>
      <c r="C227">
        <v>141</v>
      </c>
      <c r="D227" s="161">
        <v>17</v>
      </c>
      <c r="F227" s="159">
        <f>'COG-M'!P80</f>
        <v>0</v>
      </c>
    </row>
    <row r="228" spans="1:6" x14ac:dyDescent="0.25">
      <c r="A228">
        <v>114211</v>
      </c>
      <c r="B228" s="56" t="s">
        <v>913</v>
      </c>
      <c r="C228">
        <v>142</v>
      </c>
      <c r="D228" s="161">
        <v>11</v>
      </c>
      <c r="E228" t="s">
        <v>66</v>
      </c>
      <c r="F228" s="159">
        <f>'COG-M'!P81</f>
        <v>0</v>
      </c>
    </row>
    <row r="229" spans="1:6" x14ac:dyDescent="0.25">
      <c r="A229">
        <v>114214</v>
      </c>
      <c r="B229" s="56" t="s">
        <v>913</v>
      </c>
      <c r="C229">
        <v>142</v>
      </c>
      <c r="D229" s="161">
        <v>14</v>
      </c>
      <c r="F229" s="159">
        <f>'COG-M'!P82</f>
        <v>0</v>
      </c>
    </row>
    <row r="230" spans="1:6" x14ac:dyDescent="0.25">
      <c r="A230">
        <v>114215</v>
      </c>
      <c r="B230" s="56" t="s">
        <v>913</v>
      </c>
      <c r="C230">
        <v>142</v>
      </c>
      <c r="D230" s="161">
        <v>15</v>
      </c>
      <c r="F230" s="159">
        <f>'COG-M'!P83</f>
        <v>0</v>
      </c>
    </row>
    <row r="231" spans="1:6" x14ac:dyDescent="0.25">
      <c r="A231">
        <v>114216</v>
      </c>
      <c r="B231" s="56" t="s">
        <v>913</v>
      </c>
      <c r="C231">
        <v>142</v>
      </c>
      <c r="D231" s="161">
        <v>16</v>
      </c>
      <c r="F231" s="159">
        <f>'COG-M'!P84</f>
        <v>0</v>
      </c>
    </row>
    <row r="232" spans="1:6" x14ac:dyDescent="0.25">
      <c r="A232">
        <v>114217</v>
      </c>
      <c r="B232" s="56" t="s">
        <v>913</v>
      </c>
      <c r="C232">
        <v>142</v>
      </c>
      <c r="D232" s="161">
        <v>17</v>
      </c>
      <c r="F232" s="159">
        <f>'COG-M'!P85</f>
        <v>0</v>
      </c>
    </row>
    <row r="233" spans="1:6" x14ac:dyDescent="0.25">
      <c r="A233">
        <v>114311</v>
      </c>
      <c r="B233" s="56" t="s">
        <v>913</v>
      </c>
      <c r="C233">
        <v>143</v>
      </c>
      <c r="D233" s="161">
        <v>11</v>
      </c>
      <c r="E233" t="s">
        <v>67</v>
      </c>
      <c r="F233" s="159">
        <f>'COG-M'!P86</f>
        <v>0</v>
      </c>
    </row>
    <row r="234" spans="1:6" x14ac:dyDescent="0.25">
      <c r="A234">
        <v>114314</v>
      </c>
      <c r="B234" s="56" t="s">
        <v>913</v>
      </c>
      <c r="C234">
        <v>143</v>
      </c>
      <c r="D234" s="161">
        <v>14</v>
      </c>
      <c r="F234" s="159">
        <f>'COG-M'!P87</f>
        <v>0</v>
      </c>
    </row>
    <row r="235" spans="1:6" x14ac:dyDescent="0.25">
      <c r="A235">
        <v>114315</v>
      </c>
      <c r="B235" s="56" t="s">
        <v>913</v>
      </c>
      <c r="C235">
        <v>143</v>
      </c>
      <c r="D235" s="161">
        <v>15</v>
      </c>
      <c r="F235" s="159">
        <f>'COG-M'!P88</f>
        <v>0</v>
      </c>
    </row>
    <row r="236" spans="1:6" x14ac:dyDescent="0.25">
      <c r="A236">
        <v>114316</v>
      </c>
      <c r="B236" s="56" t="s">
        <v>913</v>
      </c>
      <c r="C236">
        <v>143</v>
      </c>
      <c r="D236" s="161">
        <v>16</v>
      </c>
      <c r="F236" s="159">
        <f>'COG-M'!P89</f>
        <v>0</v>
      </c>
    </row>
    <row r="237" spans="1:6" x14ac:dyDescent="0.25">
      <c r="A237">
        <v>114317</v>
      </c>
      <c r="B237" s="56" t="s">
        <v>913</v>
      </c>
      <c r="C237">
        <v>143</v>
      </c>
      <c r="D237" s="161">
        <v>17</v>
      </c>
      <c r="F237" s="159">
        <f>'COG-M'!P90</f>
        <v>0</v>
      </c>
    </row>
    <row r="238" spans="1:6" x14ac:dyDescent="0.25">
      <c r="A238">
        <v>114411</v>
      </c>
      <c r="B238" s="56" t="s">
        <v>913</v>
      </c>
      <c r="C238">
        <v>144</v>
      </c>
      <c r="D238" s="161">
        <v>11</v>
      </c>
      <c r="E238" t="s">
        <v>68</v>
      </c>
      <c r="F238" s="159">
        <f>'COG-M'!P91</f>
        <v>0</v>
      </c>
    </row>
    <row r="239" spans="1:6" x14ac:dyDescent="0.25">
      <c r="A239">
        <v>114414</v>
      </c>
      <c r="B239" s="56" t="s">
        <v>913</v>
      </c>
      <c r="C239">
        <v>144</v>
      </c>
      <c r="D239" s="161">
        <v>14</v>
      </c>
      <c r="F239" s="159">
        <f>'COG-M'!P92</f>
        <v>0</v>
      </c>
    </row>
    <row r="240" spans="1:6" x14ac:dyDescent="0.25">
      <c r="A240">
        <v>114415</v>
      </c>
      <c r="B240" s="56" t="s">
        <v>913</v>
      </c>
      <c r="C240">
        <v>144</v>
      </c>
      <c r="D240" s="161">
        <v>15</v>
      </c>
      <c r="F240" s="159">
        <f>'COG-M'!P93</f>
        <v>0</v>
      </c>
    </row>
    <row r="241" spans="1:6" x14ac:dyDescent="0.25">
      <c r="A241">
        <v>114416</v>
      </c>
      <c r="B241" s="56" t="s">
        <v>913</v>
      </c>
      <c r="C241">
        <v>144</v>
      </c>
      <c r="D241" s="161">
        <v>16</v>
      </c>
      <c r="F241" s="159">
        <f>'COG-M'!P94</f>
        <v>0</v>
      </c>
    </row>
    <row r="242" spans="1:6" x14ac:dyDescent="0.25">
      <c r="A242">
        <v>114417</v>
      </c>
      <c r="B242" s="56" t="s">
        <v>913</v>
      </c>
      <c r="C242">
        <v>144</v>
      </c>
      <c r="D242" s="161">
        <v>17</v>
      </c>
      <c r="F242" s="159">
        <f>'COG-M'!P95</f>
        <v>0</v>
      </c>
    </row>
    <row r="243" spans="1:6" x14ac:dyDescent="0.25">
      <c r="A243">
        <v>150000</v>
      </c>
      <c r="B243" s="56" t="s">
        <v>913</v>
      </c>
      <c r="C243">
        <v>1500</v>
      </c>
      <c r="D243" s="161">
        <v>0</v>
      </c>
      <c r="E243" t="s">
        <v>69</v>
      </c>
      <c r="F243" s="159">
        <f>'COG-M'!P96</f>
        <v>0</v>
      </c>
    </row>
    <row r="244" spans="1:6" x14ac:dyDescent="0.25">
      <c r="A244">
        <v>115111</v>
      </c>
      <c r="B244" s="56" t="s">
        <v>913</v>
      </c>
      <c r="C244">
        <v>151</v>
      </c>
      <c r="D244" s="161">
        <v>11</v>
      </c>
      <c r="E244" t="s">
        <v>70</v>
      </c>
      <c r="F244" s="159">
        <f>'COG-M'!P97</f>
        <v>0</v>
      </c>
    </row>
    <row r="245" spans="1:6" x14ac:dyDescent="0.25">
      <c r="A245">
        <v>115114</v>
      </c>
      <c r="B245" s="56" t="s">
        <v>913</v>
      </c>
      <c r="C245">
        <v>151</v>
      </c>
      <c r="D245" s="161">
        <v>14</v>
      </c>
      <c r="F245" s="159">
        <f>'COG-M'!P98</f>
        <v>0</v>
      </c>
    </row>
    <row r="246" spans="1:6" x14ac:dyDescent="0.25">
      <c r="A246">
        <v>115115</v>
      </c>
      <c r="B246" s="56" t="s">
        <v>913</v>
      </c>
      <c r="C246">
        <v>151</v>
      </c>
      <c r="D246" s="161">
        <v>15</v>
      </c>
      <c r="F246" s="159">
        <f>'COG-M'!P99</f>
        <v>0</v>
      </c>
    </row>
    <row r="247" spans="1:6" x14ac:dyDescent="0.25">
      <c r="A247">
        <v>115116</v>
      </c>
      <c r="B247" s="56" t="s">
        <v>913</v>
      </c>
      <c r="C247">
        <v>151</v>
      </c>
      <c r="D247" s="161">
        <v>16</v>
      </c>
      <c r="F247" s="159">
        <f>'COG-M'!P100</f>
        <v>0</v>
      </c>
    </row>
    <row r="248" spans="1:6" x14ac:dyDescent="0.25">
      <c r="A248">
        <v>115117</v>
      </c>
      <c r="B248" s="56" t="s">
        <v>913</v>
      </c>
      <c r="C248">
        <v>151</v>
      </c>
      <c r="D248" s="161">
        <v>17</v>
      </c>
      <c r="F248" s="159">
        <f>'COG-M'!P101</f>
        <v>0</v>
      </c>
    </row>
    <row r="249" spans="1:6" x14ac:dyDescent="0.25">
      <c r="A249">
        <v>115125</v>
      </c>
      <c r="B249" s="56" t="s">
        <v>913</v>
      </c>
      <c r="C249">
        <v>151</v>
      </c>
      <c r="D249" s="161">
        <v>25</v>
      </c>
      <c r="F249" s="159">
        <f>'COG-M'!P102</f>
        <v>0</v>
      </c>
    </row>
    <row r="250" spans="1:6" x14ac:dyDescent="0.25">
      <c r="A250">
        <v>115211</v>
      </c>
      <c r="B250" s="56" t="s">
        <v>913</v>
      </c>
      <c r="C250">
        <v>152</v>
      </c>
      <c r="D250" s="161">
        <v>11</v>
      </c>
      <c r="E250" t="s">
        <v>71</v>
      </c>
      <c r="F250" s="159">
        <f>'COG-M'!P103</f>
        <v>0</v>
      </c>
    </row>
    <row r="251" spans="1:6" x14ac:dyDescent="0.25">
      <c r="A251">
        <v>115214</v>
      </c>
      <c r="B251" s="56" t="s">
        <v>913</v>
      </c>
      <c r="C251">
        <v>152</v>
      </c>
      <c r="D251" s="161">
        <v>14</v>
      </c>
      <c r="F251" s="159">
        <f>'COG-M'!P104</f>
        <v>0</v>
      </c>
    </row>
    <row r="252" spans="1:6" x14ac:dyDescent="0.25">
      <c r="A252">
        <v>115215</v>
      </c>
      <c r="B252" s="56" t="s">
        <v>913</v>
      </c>
      <c r="C252">
        <v>152</v>
      </c>
      <c r="D252" s="161">
        <v>15</v>
      </c>
      <c r="F252" s="159">
        <f>'COG-M'!P105</f>
        <v>0</v>
      </c>
    </row>
    <row r="253" spans="1:6" x14ac:dyDescent="0.25">
      <c r="A253">
        <v>115216</v>
      </c>
      <c r="B253" s="56" t="s">
        <v>913</v>
      </c>
      <c r="C253">
        <v>152</v>
      </c>
      <c r="D253" s="161">
        <v>16</v>
      </c>
      <c r="F253" s="159">
        <f>'COG-M'!P106</f>
        <v>0</v>
      </c>
    </row>
    <row r="254" spans="1:6" x14ac:dyDescent="0.25">
      <c r="A254">
        <v>115217</v>
      </c>
      <c r="B254" s="56" t="s">
        <v>913</v>
      </c>
      <c r="C254">
        <v>152</v>
      </c>
      <c r="D254" s="161">
        <v>17</v>
      </c>
      <c r="F254" s="159">
        <f>'COG-M'!P107</f>
        <v>0</v>
      </c>
    </row>
    <row r="255" spans="1:6" x14ac:dyDescent="0.25">
      <c r="A255">
        <v>115227</v>
      </c>
      <c r="B255" s="56" t="s">
        <v>913</v>
      </c>
      <c r="C255">
        <v>152</v>
      </c>
      <c r="D255" s="161">
        <v>27</v>
      </c>
      <c r="F255" s="159">
        <f>'COG-M'!P108</f>
        <v>0</v>
      </c>
    </row>
    <row r="256" spans="1:6" x14ac:dyDescent="0.25">
      <c r="A256">
        <v>115311</v>
      </c>
      <c r="B256" s="56" t="s">
        <v>913</v>
      </c>
      <c r="C256">
        <v>153</v>
      </c>
      <c r="D256" s="161">
        <v>11</v>
      </c>
      <c r="E256" t="s">
        <v>72</v>
      </c>
      <c r="F256" s="159">
        <f>'COG-M'!P109</f>
        <v>0</v>
      </c>
    </row>
    <row r="257" spans="1:6" x14ac:dyDescent="0.25">
      <c r="A257">
        <v>115314</v>
      </c>
      <c r="B257" s="56" t="s">
        <v>913</v>
      </c>
      <c r="C257">
        <v>153</v>
      </c>
      <c r="D257" s="161">
        <v>14</v>
      </c>
      <c r="F257" s="159">
        <f>'COG-M'!P110</f>
        <v>0</v>
      </c>
    </row>
    <row r="258" spans="1:6" x14ac:dyDescent="0.25">
      <c r="A258">
        <v>115315</v>
      </c>
      <c r="B258" s="56" t="s">
        <v>913</v>
      </c>
      <c r="C258">
        <v>153</v>
      </c>
      <c r="D258" s="161">
        <v>15</v>
      </c>
      <c r="F258" s="159">
        <f>'COG-M'!P111</f>
        <v>0</v>
      </c>
    </row>
    <row r="259" spans="1:6" x14ac:dyDescent="0.25">
      <c r="A259">
        <v>115316</v>
      </c>
      <c r="B259" s="56" t="s">
        <v>913</v>
      </c>
      <c r="C259">
        <v>153</v>
      </c>
      <c r="D259" s="161">
        <v>16</v>
      </c>
      <c r="F259" s="159">
        <f>'COG-M'!P112</f>
        <v>0</v>
      </c>
    </row>
    <row r="260" spans="1:6" x14ac:dyDescent="0.25">
      <c r="A260">
        <v>115317</v>
      </c>
      <c r="B260" s="56" t="s">
        <v>913</v>
      </c>
      <c r="C260">
        <v>153</v>
      </c>
      <c r="D260" s="161">
        <v>17</v>
      </c>
      <c r="F260" s="159">
        <f>'COG-M'!P113</f>
        <v>0</v>
      </c>
    </row>
    <row r="261" spans="1:6" x14ac:dyDescent="0.25">
      <c r="A261">
        <v>115411</v>
      </c>
      <c r="B261" s="56" t="s">
        <v>913</v>
      </c>
      <c r="C261">
        <v>154</v>
      </c>
      <c r="D261" s="161">
        <v>11</v>
      </c>
      <c r="E261" t="s">
        <v>73</v>
      </c>
      <c r="F261" s="159">
        <f>'COG-M'!P114</f>
        <v>0</v>
      </c>
    </row>
    <row r="262" spans="1:6" x14ac:dyDescent="0.25">
      <c r="A262">
        <v>115414</v>
      </c>
      <c r="B262" s="56" t="s">
        <v>913</v>
      </c>
      <c r="C262">
        <v>154</v>
      </c>
      <c r="D262" s="161">
        <v>14</v>
      </c>
      <c r="F262" s="159">
        <f>'COG-M'!P115</f>
        <v>0</v>
      </c>
    </row>
    <row r="263" spans="1:6" x14ac:dyDescent="0.25">
      <c r="A263">
        <v>115415</v>
      </c>
      <c r="B263" s="56" t="s">
        <v>913</v>
      </c>
      <c r="C263">
        <v>154</v>
      </c>
      <c r="D263" s="161">
        <v>15</v>
      </c>
      <c r="F263" s="159">
        <f>'COG-M'!P116</f>
        <v>0</v>
      </c>
    </row>
    <row r="264" spans="1:6" x14ac:dyDescent="0.25">
      <c r="A264">
        <v>115416</v>
      </c>
      <c r="B264" s="56" t="s">
        <v>913</v>
      </c>
      <c r="C264">
        <v>154</v>
      </c>
      <c r="D264" s="161">
        <v>16</v>
      </c>
      <c r="F264" s="159">
        <f>'COG-M'!P117</f>
        <v>0</v>
      </c>
    </row>
    <row r="265" spans="1:6" x14ac:dyDescent="0.25">
      <c r="A265">
        <v>115417</v>
      </c>
      <c r="B265" s="56" t="s">
        <v>913</v>
      </c>
      <c r="C265">
        <v>154</v>
      </c>
      <c r="D265" s="161">
        <v>17</v>
      </c>
      <c r="F265" s="159">
        <f>'COG-M'!P118</f>
        <v>0</v>
      </c>
    </row>
    <row r="266" spans="1:6" x14ac:dyDescent="0.25">
      <c r="A266">
        <v>115425</v>
      </c>
      <c r="B266" s="56" t="s">
        <v>913</v>
      </c>
      <c r="C266">
        <v>154</v>
      </c>
      <c r="D266" s="161">
        <v>25</v>
      </c>
      <c r="F266" s="159">
        <f>'COG-M'!P119</f>
        <v>0</v>
      </c>
    </row>
    <row r="267" spans="1:6" x14ac:dyDescent="0.25">
      <c r="A267">
        <v>115511</v>
      </c>
      <c r="B267" s="56" t="s">
        <v>913</v>
      </c>
      <c r="C267">
        <v>155</v>
      </c>
      <c r="D267" s="161">
        <v>11</v>
      </c>
      <c r="E267" t="s">
        <v>74</v>
      </c>
      <c r="F267" s="159">
        <f>'COG-M'!P120</f>
        <v>0</v>
      </c>
    </row>
    <row r="268" spans="1:6" x14ac:dyDescent="0.25">
      <c r="A268">
        <v>115514</v>
      </c>
      <c r="B268" s="56" t="s">
        <v>913</v>
      </c>
      <c r="C268">
        <v>155</v>
      </c>
      <c r="D268" s="161">
        <v>14</v>
      </c>
      <c r="F268" s="159">
        <f>'COG-M'!P121</f>
        <v>0</v>
      </c>
    </row>
    <row r="269" spans="1:6" x14ac:dyDescent="0.25">
      <c r="A269">
        <v>115515</v>
      </c>
      <c r="B269" s="56" t="s">
        <v>913</v>
      </c>
      <c r="C269">
        <v>155</v>
      </c>
      <c r="D269" s="161">
        <v>15</v>
      </c>
      <c r="F269" s="159">
        <f>'COG-M'!P122</f>
        <v>0</v>
      </c>
    </row>
    <row r="270" spans="1:6" x14ac:dyDescent="0.25">
      <c r="A270">
        <v>115516</v>
      </c>
      <c r="B270" s="56" t="s">
        <v>913</v>
      </c>
      <c r="C270">
        <v>155</v>
      </c>
      <c r="D270" s="161">
        <v>16</v>
      </c>
      <c r="F270" s="159">
        <f>'COG-M'!P123</f>
        <v>0</v>
      </c>
    </row>
    <row r="271" spans="1:6" x14ac:dyDescent="0.25">
      <c r="A271">
        <v>115517</v>
      </c>
      <c r="B271" s="56" t="s">
        <v>913</v>
      </c>
      <c r="C271">
        <v>155</v>
      </c>
      <c r="D271" s="161">
        <v>17</v>
      </c>
      <c r="F271" s="159">
        <f>'COG-M'!P124</f>
        <v>0</v>
      </c>
    </row>
    <row r="272" spans="1:6" x14ac:dyDescent="0.25">
      <c r="A272">
        <v>115911</v>
      </c>
      <c r="B272" s="56" t="s">
        <v>913</v>
      </c>
      <c r="C272">
        <v>159</v>
      </c>
      <c r="D272" s="161">
        <v>11</v>
      </c>
      <c r="E272" t="s">
        <v>75</v>
      </c>
      <c r="F272" s="159">
        <f>'COG-M'!P125</f>
        <v>0</v>
      </c>
    </row>
    <row r="273" spans="1:6" x14ac:dyDescent="0.25">
      <c r="A273">
        <v>115914</v>
      </c>
      <c r="B273" s="56" t="s">
        <v>913</v>
      </c>
      <c r="C273">
        <v>159</v>
      </c>
      <c r="D273" s="161">
        <v>14</v>
      </c>
      <c r="F273" s="159">
        <f>'COG-M'!P126</f>
        <v>0</v>
      </c>
    </row>
    <row r="274" spans="1:6" x14ac:dyDescent="0.25">
      <c r="A274">
        <v>115915</v>
      </c>
      <c r="B274" s="56" t="s">
        <v>913</v>
      </c>
      <c r="C274">
        <v>159</v>
      </c>
      <c r="D274" s="161">
        <v>15</v>
      </c>
      <c r="F274" s="159">
        <f>'COG-M'!P127</f>
        <v>0</v>
      </c>
    </row>
    <row r="275" spans="1:6" x14ac:dyDescent="0.25">
      <c r="A275">
        <v>115916</v>
      </c>
      <c r="B275" s="56" t="s">
        <v>913</v>
      </c>
      <c r="C275">
        <v>159</v>
      </c>
      <c r="D275" s="161">
        <v>16</v>
      </c>
      <c r="F275" s="159">
        <f>'COG-M'!P128</f>
        <v>0</v>
      </c>
    </row>
    <row r="276" spans="1:6" x14ac:dyDescent="0.25">
      <c r="A276">
        <v>115917</v>
      </c>
      <c r="B276" s="56" t="s">
        <v>913</v>
      </c>
      <c r="C276">
        <v>159</v>
      </c>
      <c r="D276" s="161">
        <v>17</v>
      </c>
      <c r="F276" s="159">
        <f>'COG-M'!P129</f>
        <v>0</v>
      </c>
    </row>
    <row r="277" spans="1:6" x14ac:dyDescent="0.25">
      <c r="A277">
        <v>160000</v>
      </c>
      <c r="B277" s="56" t="s">
        <v>913</v>
      </c>
      <c r="C277">
        <v>1600</v>
      </c>
      <c r="D277" s="161">
        <v>0</v>
      </c>
      <c r="E277" t="s">
        <v>76</v>
      </c>
      <c r="F277" s="159">
        <f>'COG-M'!P130</f>
        <v>0</v>
      </c>
    </row>
    <row r="278" spans="1:6" x14ac:dyDescent="0.25">
      <c r="A278">
        <v>116111</v>
      </c>
      <c r="B278" s="56" t="s">
        <v>913</v>
      </c>
      <c r="C278">
        <v>161</v>
      </c>
      <c r="D278" s="161">
        <v>11</v>
      </c>
      <c r="E278" t="s">
        <v>77</v>
      </c>
      <c r="F278" s="159">
        <f>'COG-M'!P131</f>
        <v>0</v>
      </c>
    </row>
    <row r="279" spans="1:6" x14ac:dyDescent="0.25">
      <c r="A279">
        <v>116114</v>
      </c>
      <c r="B279" s="56" t="s">
        <v>913</v>
      </c>
      <c r="C279">
        <v>161</v>
      </c>
      <c r="D279" s="161">
        <v>14</v>
      </c>
      <c r="F279" s="159">
        <f>'COG-M'!P132</f>
        <v>0</v>
      </c>
    </row>
    <row r="280" spans="1:6" x14ac:dyDescent="0.25">
      <c r="A280">
        <v>116115</v>
      </c>
      <c r="B280" s="56" t="s">
        <v>913</v>
      </c>
      <c r="C280">
        <v>161</v>
      </c>
      <c r="D280" s="161">
        <v>15</v>
      </c>
      <c r="F280" s="159">
        <f>'COG-M'!P133</f>
        <v>0</v>
      </c>
    </row>
    <row r="281" spans="1:6" x14ac:dyDescent="0.25">
      <c r="A281">
        <v>116116</v>
      </c>
      <c r="B281" s="56" t="s">
        <v>913</v>
      </c>
      <c r="C281">
        <v>161</v>
      </c>
      <c r="D281" s="161">
        <v>16</v>
      </c>
      <c r="F281" s="159">
        <f>'COG-M'!P134</f>
        <v>0</v>
      </c>
    </row>
    <row r="282" spans="1:6" x14ac:dyDescent="0.25">
      <c r="A282">
        <v>116117</v>
      </c>
      <c r="B282" s="56" t="s">
        <v>913</v>
      </c>
      <c r="C282">
        <v>161</v>
      </c>
      <c r="D282" s="161">
        <v>17</v>
      </c>
      <c r="F282" s="159">
        <f>'COG-M'!P135</f>
        <v>0</v>
      </c>
    </row>
    <row r="283" spans="1:6" x14ac:dyDescent="0.25">
      <c r="A283">
        <v>116125</v>
      </c>
      <c r="B283" s="56" t="s">
        <v>913</v>
      </c>
      <c r="C283">
        <v>161</v>
      </c>
      <c r="D283" s="161">
        <v>25</v>
      </c>
      <c r="F283" s="159">
        <f>'COG-M'!P136</f>
        <v>0</v>
      </c>
    </row>
    <row r="284" spans="1:6" x14ac:dyDescent="0.25">
      <c r="A284">
        <v>170000</v>
      </c>
      <c r="B284" s="56" t="s">
        <v>913</v>
      </c>
      <c r="C284">
        <v>1700</v>
      </c>
      <c r="D284" s="161">
        <v>0</v>
      </c>
      <c r="E284" t="s">
        <v>78</v>
      </c>
      <c r="F284" s="159">
        <f>'COG-M'!P137</f>
        <v>0</v>
      </c>
    </row>
    <row r="285" spans="1:6" x14ac:dyDescent="0.25">
      <c r="A285">
        <v>117111</v>
      </c>
      <c r="B285" s="56" t="s">
        <v>913</v>
      </c>
      <c r="C285">
        <v>171</v>
      </c>
      <c r="D285" s="161">
        <v>11</v>
      </c>
      <c r="E285" t="s">
        <v>79</v>
      </c>
      <c r="F285" s="159">
        <f>'COG-M'!P138</f>
        <v>0</v>
      </c>
    </row>
    <row r="286" spans="1:6" x14ac:dyDescent="0.25">
      <c r="A286">
        <v>117114</v>
      </c>
      <c r="B286" s="56" t="s">
        <v>913</v>
      </c>
      <c r="C286">
        <v>171</v>
      </c>
      <c r="D286" s="161">
        <v>14</v>
      </c>
      <c r="F286" s="159">
        <f>'COG-M'!P139</f>
        <v>0</v>
      </c>
    </row>
    <row r="287" spans="1:6" x14ac:dyDescent="0.25">
      <c r="A287">
        <v>117115</v>
      </c>
      <c r="B287" s="56" t="s">
        <v>913</v>
      </c>
      <c r="C287">
        <v>171</v>
      </c>
      <c r="D287" s="161">
        <v>15</v>
      </c>
      <c r="F287" s="159">
        <f>'COG-M'!P140</f>
        <v>0</v>
      </c>
    </row>
    <row r="288" spans="1:6" x14ac:dyDescent="0.25">
      <c r="A288">
        <v>117116</v>
      </c>
      <c r="B288" s="56" t="s">
        <v>913</v>
      </c>
      <c r="C288">
        <v>171</v>
      </c>
      <c r="D288" s="161">
        <v>16</v>
      </c>
      <c r="F288" s="159">
        <f>'COG-M'!P141</f>
        <v>0</v>
      </c>
    </row>
    <row r="289" spans="1:6" x14ac:dyDescent="0.25">
      <c r="A289">
        <v>117117</v>
      </c>
      <c r="B289" s="56" t="s">
        <v>913</v>
      </c>
      <c r="C289">
        <v>171</v>
      </c>
      <c r="D289" s="161">
        <v>17</v>
      </c>
      <c r="F289" s="159">
        <f>'COG-M'!P142</f>
        <v>0</v>
      </c>
    </row>
    <row r="290" spans="1:6" x14ac:dyDescent="0.25">
      <c r="A290">
        <v>117211</v>
      </c>
      <c r="B290" s="56" t="s">
        <v>913</v>
      </c>
      <c r="C290">
        <v>172</v>
      </c>
      <c r="D290" s="161">
        <v>11</v>
      </c>
      <c r="E290" t="s">
        <v>80</v>
      </c>
      <c r="F290" s="159">
        <f>'COG-M'!P143</f>
        <v>0</v>
      </c>
    </row>
    <row r="291" spans="1:6" x14ac:dyDescent="0.25">
      <c r="A291">
        <v>117214</v>
      </c>
      <c r="B291" s="56" t="s">
        <v>913</v>
      </c>
      <c r="C291">
        <v>172</v>
      </c>
      <c r="D291" s="161">
        <v>14</v>
      </c>
      <c r="F291" s="159">
        <f>'COG-M'!P144</f>
        <v>0</v>
      </c>
    </row>
    <row r="292" spans="1:6" x14ac:dyDescent="0.25">
      <c r="A292">
        <v>117215</v>
      </c>
      <c r="B292" s="56" t="s">
        <v>913</v>
      </c>
      <c r="C292">
        <v>172</v>
      </c>
      <c r="D292" s="161">
        <v>15</v>
      </c>
      <c r="F292" s="159">
        <f>'COG-M'!P145</f>
        <v>0</v>
      </c>
    </row>
    <row r="293" spans="1:6" x14ac:dyDescent="0.25">
      <c r="A293">
        <v>117216</v>
      </c>
      <c r="B293" s="56" t="s">
        <v>913</v>
      </c>
      <c r="C293">
        <v>172</v>
      </c>
      <c r="D293" s="161">
        <v>16</v>
      </c>
      <c r="F293" s="159">
        <f>'COG-M'!P146</f>
        <v>0</v>
      </c>
    </row>
    <row r="294" spans="1:6" x14ac:dyDescent="0.25">
      <c r="A294">
        <v>117217</v>
      </c>
      <c r="B294" s="56" t="s">
        <v>913</v>
      </c>
      <c r="C294">
        <v>172</v>
      </c>
      <c r="D294" s="161">
        <v>17</v>
      </c>
      <c r="F294" s="159">
        <f>'COG-M'!P147</f>
        <v>0</v>
      </c>
    </row>
    <row r="295" spans="1:6" x14ac:dyDescent="0.25">
      <c r="A295">
        <v>200000</v>
      </c>
      <c r="B295" s="56" t="s">
        <v>913</v>
      </c>
      <c r="C295">
        <v>2000</v>
      </c>
      <c r="D295" s="161">
        <v>0</v>
      </c>
      <c r="E295" t="s">
        <v>81</v>
      </c>
      <c r="F295" s="159">
        <f>'COG-M'!P148</f>
        <v>13410353</v>
      </c>
    </row>
    <row r="296" spans="1:6" x14ac:dyDescent="0.25">
      <c r="A296">
        <v>210000</v>
      </c>
      <c r="B296" s="56" t="s">
        <v>913</v>
      </c>
      <c r="C296">
        <v>2100</v>
      </c>
      <c r="D296" s="161">
        <v>0</v>
      </c>
      <c r="E296" t="s">
        <v>82</v>
      </c>
      <c r="F296" s="159">
        <f>'COG-M'!P149</f>
        <v>445200</v>
      </c>
    </row>
    <row r="297" spans="1:6" x14ac:dyDescent="0.25">
      <c r="A297">
        <v>221111</v>
      </c>
      <c r="B297" s="56" t="s">
        <v>913</v>
      </c>
      <c r="C297">
        <v>211</v>
      </c>
      <c r="D297" s="161">
        <v>11</v>
      </c>
      <c r="E297" t="s">
        <v>83</v>
      </c>
      <c r="F297" s="159">
        <f>'COG-M'!P150</f>
        <v>0</v>
      </c>
    </row>
    <row r="298" spans="1:6" x14ac:dyDescent="0.25">
      <c r="A298">
        <v>221114</v>
      </c>
      <c r="B298" s="56" t="s">
        <v>913</v>
      </c>
      <c r="C298">
        <v>211</v>
      </c>
      <c r="D298" s="161">
        <v>14</v>
      </c>
      <c r="F298" s="159">
        <f>'COG-M'!P151</f>
        <v>0</v>
      </c>
    </row>
    <row r="299" spans="1:6" x14ac:dyDescent="0.25">
      <c r="A299">
        <v>221115</v>
      </c>
      <c r="B299" s="56" t="s">
        <v>913</v>
      </c>
      <c r="C299">
        <v>211</v>
      </c>
      <c r="D299" s="161">
        <v>15</v>
      </c>
      <c r="F299" s="159">
        <f>'COG-M'!P152</f>
        <v>187200</v>
      </c>
    </row>
    <row r="300" spans="1:6" x14ac:dyDescent="0.25">
      <c r="A300">
        <v>221116</v>
      </c>
      <c r="B300" s="56" t="s">
        <v>913</v>
      </c>
      <c r="C300">
        <v>211</v>
      </c>
      <c r="D300" s="161">
        <v>16</v>
      </c>
      <c r="F300" s="159">
        <f>'COG-M'!P153</f>
        <v>0</v>
      </c>
    </row>
    <row r="301" spans="1:6" x14ac:dyDescent="0.25">
      <c r="A301">
        <v>221117</v>
      </c>
      <c r="B301" s="56" t="s">
        <v>913</v>
      </c>
      <c r="C301">
        <v>211</v>
      </c>
      <c r="D301" s="161">
        <v>17</v>
      </c>
      <c r="F301" s="159">
        <f>'COG-M'!P154</f>
        <v>0</v>
      </c>
    </row>
    <row r="302" spans="1:6" x14ac:dyDescent="0.25">
      <c r="A302">
        <v>221211</v>
      </c>
      <c r="B302" s="56" t="s">
        <v>913</v>
      </c>
      <c r="C302">
        <v>212</v>
      </c>
      <c r="D302" s="161">
        <v>11</v>
      </c>
      <c r="E302" t="s">
        <v>84</v>
      </c>
      <c r="F302" s="159">
        <f>'COG-M'!P155</f>
        <v>0</v>
      </c>
    </row>
    <row r="303" spans="1:6" x14ac:dyDescent="0.25">
      <c r="A303">
        <v>221214</v>
      </c>
      <c r="B303" s="56" t="s">
        <v>913</v>
      </c>
      <c r="C303">
        <v>212</v>
      </c>
      <c r="D303" s="161">
        <v>14</v>
      </c>
      <c r="F303" s="159">
        <f>'COG-M'!P156</f>
        <v>0</v>
      </c>
    </row>
    <row r="304" spans="1:6" x14ac:dyDescent="0.25">
      <c r="A304">
        <v>221215</v>
      </c>
      <c r="B304" s="56" t="s">
        <v>913</v>
      </c>
      <c r="C304">
        <v>212</v>
      </c>
      <c r="D304" s="161">
        <v>15</v>
      </c>
      <c r="F304" s="159">
        <f>'COG-M'!P157</f>
        <v>0</v>
      </c>
    </row>
    <row r="305" spans="1:6" x14ac:dyDescent="0.25">
      <c r="A305">
        <v>221216</v>
      </c>
      <c r="B305" s="56" t="s">
        <v>913</v>
      </c>
      <c r="C305">
        <v>212</v>
      </c>
      <c r="D305" s="161">
        <v>16</v>
      </c>
      <c r="F305" s="159">
        <f>'COG-M'!P158</f>
        <v>0</v>
      </c>
    </row>
    <row r="306" spans="1:6" x14ac:dyDescent="0.25">
      <c r="A306">
        <v>221217</v>
      </c>
      <c r="B306" s="56" t="s">
        <v>913</v>
      </c>
      <c r="C306">
        <v>212</v>
      </c>
      <c r="D306" s="161">
        <v>17</v>
      </c>
      <c r="F306" s="159">
        <f>'COG-M'!P159</f>
        <v>0</v>
      </c>
    </row>
    <row r="307" spans="1:6" x14ac:dyDescent="0.25">
      <c r="A307">
        <v>221311</v>
      </c>
      <c r="B307" s="56" t="s">
        <v>913</v>
      </c>
      <c r="C307">
        <v>213</v>
      </c>
      <c r="D307" s="161">
        <v>11</v>
      </c>
      <c r="E307" t="s">
        <v>85</v>
      </c>
      <c r="F307" s="159">
        <f>'COG-M'!P160</f>
        <v>0</v>
      </c>
    </row>
    <row r="308" spans="1:6" x14ac:dyDescent="0.25">
      <c r="A308">
        <v>221314</v>
      </c>
      <c r="B308" s="56" t="s">
        <v>913</v>
      </c>
      <c r="C308">
        <v>213</v>
      </c>
      <c r="D308" s="161">
        <v>14</v>
      </c>
      <c r="F308" s="159">
        <f>'COG-M'!P161</f>
        <v>0</v>
      </c>
    </row>
    <row r="309" spans="1:6" x14ac:dyDescent="0.25">
      <c r="A309">
        <v>221315</v>
      </c>
      <c r="B309" s="56" t="s">
        <v>913</v>
      </c>
      <c r="C309">
        <v>213</v>
      </c>
      <c r="D309" s="161">
        <v>15</v>
      </c>
      <c r="F309" s="159">
        <f>'COG-M'!P162</f>
        <v>0</v>
      </c>
    </row>
    <row r="310" spans="1:6" x14ac:dyDescent="0.25">
      <c r="A310">
        <v>221316</v>
      </c>
      <c r="B310" s="56" t="s">
        <v>913</v>
      </c>
      <c r="C310">
        <v>213</v>
      </c>
      <c r="D310" s="161">
        <v>16</v>
      </c>
      <c r="F310" s="159">
        <f>'COG-M'!P163</f>
        <v>0</v>
      </c>
    </row>
    <row r="311" spans="1:6" x14ac:dyDescent="0.25">
      <c r="A311">
        <v>221317</v>
      </c>
      <c r="B311" s="56" t="s">
        <v>913</v>
      </c>
      <c r="C311">
        <v>213</v>
      </c>
      <c r="D311" s="161">
        <v>17</v>
      </c>
      <c r="F311" s="159">
        <f>'COG-M'!P164</f>
        <v>0</v>
      </c>
    </row>
    <row r="312" spans="1:6" x14ac:dyDescent="0.25">
      <c r="A312">
        <v>221411</v>
      </c>
      <c r="B312" s="56" t="s">
        <v>913</v>
      </c>
      <c r="C312">
        <v>214</v>
      </c>
      <c r="D312" s="161">
        <v>11</v>
      </c>
      <c r="E312" t="s">
        <v>86</v>
      </c>
      <c r="F312" s="159">
        <f>'COG-M'!P165</f>
        <v>0</v>
      </c>
    </row>
    <row r="313" spans="1:6" x14ac:dyDescent="0.25">
      <c r="A313">
        <v>221414</v>
      </c>
      <c r="B313" s="56" t="s">
        <v>913</v>
      </c>
      <c r="C313">
        <v>214</v>
      </c>
      <c r="D313" s="161">
        <v>14</v>
      </c>
      <c r="F313" s="159">
        <f>'COG-M'!P166</f>
        <v>0</v>
      </c>
    </row>
    <row r="314" spans="1:6" x14ac:dyDescent="0.25">
      <c r="A314">
        <v>221415</v>
      </c>
      <c r="B314" s="56" t="s">
        <v>913</v>
      </c>
      <c r="C314">
        <v>214</v>
      </c>
      <c r="D314" s="161">
        <v>15</v>
      </c>
      <c r="F314" s="159">
        <f>'COG-M'!P167</f>
        <v>78000</v>
      </c>
    </row>
    <row r="315" spans="1:6" x14ac:dyDescent="0.25">
      <c r="A315">
        <v>221416</v>
      </c>
      <c r="B315" s="56" t="s">
        <v>913</v>
      </c>
      <c r="C315">
        <v>214</v>
      </c>
      <c r="D315" s="161">
        <v>16</v>
      </c>
      <c r="F315" s="159">
        <f>'COG-M'!P168</f>
        <v>0</v>
      </c>
    </row>
    <row r="316" spans="1:6" x14ac:dyDescent="0.25">
      <c r="A316">
        <v>221417</v>
      </c>
      <c r="B316" s="56" t="s">
        <v>913</v>
      </c>
      <c r="C316">
        <v>214</v>
      </c>
      <c r="D316" s="161">
        <v>17</v>
      </c>
      <c r="F316" s="159">
        <f>'COG-M'!P169</f>
        <v>0</v>
      </c>
    </row>
    <row r="317" spans="1:6" x14ac:dyDescent="0.25">
      <c r="A317">
        <v>221511</v>
      </c>
      <c r="B317" s="56" t="s">
        <v>913</v>
      </c>
      <c r="C317">
        <v>215</v>
      </c>
      <c r="D317" s="161">
        <v>11</v>
      </c>
      <c r="E317" t="s">
        <v>87</v>
      </c>
      <c r="F317" s="159">
        <f>'COG-M'!P170</f>
        <v>0</v>
      </c>
    </row>
    <row r="318" spans="1:6" x14ac:dyDescent="0.25">
      <c r="A318">
        <v>221514</v>
      </c>
      <c r="B318" s="56" t="s">
        <v>913</v>
      </c>
      <c r="C318">
        <v>215</v>
      </c>
      <c r="D318" s="161">
        <v>14</v>
      </c>
      <c r="F318" s="159">
        <f>'COG-M'!P171</f>
        <v>0</v>
      </c>
    </row>
    <row r="319" spans="1:6" x14ac:dyDescent="0.25">
      <c r="A319">
        <v>221515</v>
      </c>
      <c r="B319" s="56" t="s">
        <v>913</v>
      </c>
      <c r="C319">
        <v>215</v>
      </c>
      <c r="D319" s="161">
        <v>15</v>
      </c>
      <c r="F319" s="159">
        <f>'COG-M'!P172</f>
        <v>84000</v>
      </c>
    </row>
    <row r="320" spans="1:6" x14ac:dyDescent="0.25">
      <c r="A320">
        <v>221516</v>
      </c>
      <c r="B320" s="56" t="s">
        <v>913</v>
      </c>
      <c r="C320">
        <v>215</v>
      </c>
      <c r="D320" s="161">
        <v>16</v>
      </c>
      <c r="F320" s="159">
        <f>'COG-M'!P173</f>
        <v>0</v>
      </c>
    </row>
    <row r="321" spans="1:6" x14ac:dyDescent="0.25">
      <c r="A321">
        <v>221517</v>
      </c>
      <c r="B321" s="56" t="s">
        <v>913</v>
      </c>
      <c r="C321">
        <v>215</v>
      </c>
      <c r="D321" s="161">
        <v>17</v>
      </c>
      <c r="F321" s="159">
        <f>'COG-M'!P174</f>
        <v>0</v>
      </c>
    </row>
    <row r="322" spans="1:6" x14ac:dyDescent="0.25">
      <c r="A322">
        <v>221611</v>
      </c>
      <c r="B322" s="56" t="s">
        <v>913</v>
      </c>
      <c r="C322">
        <v>216</v>
      </c>
      <c r="D322" s="161">
        <v>11</v>
      </c>
      <c r="E322" t="s">
        <v>88</v>
      </c>
      <c r="F322" s="159">
        <f>'COG-M'!P175</f>
        <v>0</v>
      </c>
    </row>
    <row r="323" spans="1:6" x14ac:dyDescent="0.25">
      <c r="A323">
        <v>221614</v>
      </c>
      <c r="B323" s="56" t="s">
        <v>913</v>
      </c>
      <c r="C323">
        <v>216</v>
      </c>
      <c r="D323" s="161">
        <v>14</v>
      </c>
      <c r="F323" s="159">
        <f>'COG-M'!P176</f>
        <v>0</v>
      </c>
    </row>
    <row r="324" spans="1:6" x14ac:dyDescent="0.25">
      <c r="A324">
        <v>221615</v>
      </c>
      <c r="B324" s="56" t="s">
        <v>913</v>
      </c>
      <c r="C324">
        <v>216</v>
      </c>
      <c r="D324" s="161">
        <v>15</v>
      </c>
      <c r="F324" s="159">
        <f>'COG-M'!P177</f>
        <v>96000</v>
      </c>
    </row>
    <row r="325" spans="1:6" x14ac:dyDescent="0.25">
      <c r="A325">
        <v>221616</v>
      </c>
      <c r="B325" s="56" t="s">
        <v>913</v>
      </c>
      <c r="C325">
        <v>216</v>
      </c>
      <c r="D325" s="161">
        <v>16</v>
      </c>
      <c r="F325" s="159">
        <f>'COG-M'!P178</f>
        <v>0</v>
      </c>
    </row>
    <row r="326" spans="1:6" x14ac:dyDescent="0.25">
      <c r="A326">
        <v>221617</v>
      </c>
      <c r="B326" s="56" t="s">
        <v>913</v>
      </c>
      <c r="C326">
        <v>216</v>
      </c>
      <c r="D326" s="161">
        <v>17</v>
      </c>
      <c r="F326" s="159">
        <f>'COG-M'!P179</f>
        <v>0</v>
      </c>
    </row>
    <row r="327" spans="1:6" x14ac:dyDescent="0.25">
      <c r="A327">
        <v>221711</v>
      </c>
      <c r="B327" s="56" t="s">
        <v>913</v>
      </c>
      <c r="C327">
        <v>217</v>
      </c>
      <c r="D327" s="161">
        <v>11</v>
      </c>
      <c r="E327" t="s">
        <v>89</v>
      </c>
      <c r="F327" s="159">
        <f>'COG-M'!P180</f>
        <v>0</v>
      </c>
    </row>
    <row r="328" spans="1:6" x14ac:dyDescent="0.25">
      <c r="A328">
        <v>221714</v>
      </c>
      <c r="B328" s="56" t="s">
        <v>913</v>
      </c>
      <c r="C328">
        <v>217</v>
      </c>
      <c r="D328" s="161">
        <v>14</v>
      </c>
      <c r="F328" s="159">
        <f>'COG-M'!P181</f>
        <v>0</v>
      </c>
    </row>
    <row r="329" spans="1:6" x14ac:dyDescent="0.25">
      <c r="A329">
        <v>221715</v>
      </c>
      <c r="B329" s="56" t="s">
        <v>913</v>
      </c>
      <c r="C329">
        <v>217</v>
      </c>
      <c r="D329" s="161">
        <v>15</v>
      </c>
      <c r="F329" s="159">
        <f>'COG-M'!P182</f>
        <v>0</v>
      </c>
    </row>
    <row r="330" spans="1:6" x14ac:dyDescent="0.25">
      <c r="A330">
        <v>221716</v>
      </c>
      <c r="B330" s="56" t="s">
        <v>913</v>
      </c>
      <c r="C330">
        <v>217</v>
      </c>
      <c r="D330" s="161">
        <v>16</v>
      </c>
      <c r="F330" s="159">
        <f>'COG-M'!P183</f>
        <v>0</v>
      </c>
    </row>
    <row r="331" spans="1:6" x14ac:dyDescent="0.25">
      <c r="A331">
        <v>221717</v>
      </c>
      <c r="B331" s="56" t="s">
        <v>913</v>
      </c>
      <c r="C331">
        <v>217</v>
      </c>
      <c r="D331" s="161">
        <v>17</v>
      </c>
      <c r="F331" s="159">
        <f>'COG-M'!P184</f>
        <v>0</v>
      </c>
    </row>
    <row r="332" spans="1:6" x14ac:dyDescent="0.25">
      <c r="A332">
        <v>221811</v>
      </c>
      <c r="B332" s="56" t="s">
        <v>913</v>
      </c>
      <c r="C332">
        <v>218</v>
      </c>
      <c r="D332" s="161">
        <v>11</v>
      </c>
      <c r="E332" t="s">
        <v>90</v>
      </c>
      <c r="F332" s="159">
        <f>'COG-M'!P185</f>
        <v>0</v>
      </c>
    </row>
    <row r="333" spans="1:6" x14ac:dyDescent="0.25">
      <c r="A333">
        <v>221814</v>
      </c>
      <c r="B333" s="56" t="s">
        <v>913</v>
      </c>
      <c r="C333">
        <v>218</v>
      </c>
      <c r="D333" s="161">
        <v>14</v>
      </c>
      <c r="F333" s="159">
        <f>'COG-M'!P186</f>
        <v>0</v>
      </c>
    </row>
    <row r="334" spans="1:6" x14ac:dyDescent="0.25">
      <c r="A334">
        <v>221815</v>
      </c>
      <c r="B334" s="56" t="s">
        <v>913</v>
      </c>
      <c r="C334">
        <v>218</v>
      </c>
      <c r="D334" s="161">
        <v>15</v>
      </c>
      <c r="F334" s="159">
        <f>'COG-M'!P187</f>
        <v>0</v>
      </c>
    </row>
    <row r="335" spans="1:6" x14ac:dyDescent="0.25">
      <c r="A335">
        <v>221816</v>
      </c>
      <c r="B335" s="56" t="s">
        <v>913</v>
      </c>
      <c r="C335">
        <v>218</v>
      </c>
      <c r="D335" s="161">
        <v>16</v>
      </c>
      <c r="F335" s="159">
        <f>'COG-M'!P188</f>
        <v>0</v>
      </c>
    </row>
    <row r="336" spans="1:6" x14ac:dyDescent="0.25">
      <c r="A336">
        <v>221817</v>
      </c>
      <c r="B336" s="56" t="s">
        <v>913</v>
      </c>
      <c r="C336">
        <v>218</v>
      </c>
      <c r="D336" s="161">
        <v>17</v>
      </c>
      <c r="F336" s="159">
        <f>'COG-M'!P189</f>
        <v>0</v>
      </c>
    </row>
    <row r="337" spans="1:6" x14ac:dyDescent="0.25">
      <c r="A337">
        <v>220000</v>
      </c>
      <c r="B337" s="56" t="s">
        <v>913</v>
      </c>
      <c r="C337">
        <v>2200</v>
      </c>
      <c r="D337" s="161">
        <v>0</v>
      </c>
      <c r="E337" t="s">
        <v>91</v>
      </c>
      <c r="F337" s="159">
        <f>'COG-M'!P190</f>
        <v>148008</v>
      </c>
    </row>
    <row r="338" spans="1:6" x14ac:dyDescent="0.25">
      <c r="A338">
        <v>222111</v>
      </c>
      <c r="B338" s="56" t="s">
        <v>913</v>
      </c>
      <c r="C338">
        <v>221</v>
      </c>
      <c r="D338" s="161">
        <v>11</v>
      </c>
      <c r="E338" t="s">
        <v>92</v>
      </c>
      <c r="F338" s="159">
        <f>'COG-M'!P191</f>
        <v>0</v>
      </c>
    </row>
    <row r="339" spans="1:6" x14ac:dyDescent="0.25">
      <c r="A339">
        <v>222114</v>
      </c>
      <c r="B339" s="56" t="s">
        <v>913</v>
      </c>
      <c r="C339">
        <v>221</v>
      </c>
      <c r="D339" s="161">
        <v>14</v>
      </c>
      <c r="F339" s="159">
        <f>'COG-M'!P192</f>
        <v>0</v>
      </c>
    </row>
    <row r="340" spans="1:6" x14ac:dyDescent="0.25">
      <c r="A340">
        <v>222115</v>
      </c>
      <c r="B340" s="56" t="s">
        <v>913</v>
      </c>
      <c r="C340">
        <v>221</v>
      </c>
      <c r="D340" s="161">
        <v>15</v>
      </c>
      <c r="F340" s="159">
        <f>'COG-M'!P193</f>
        <v>108000</v>
      </c>
    </row>
    <row r="341" spans="1:6" x14ac:dyDescent="0.25">
      <c r="A341">
        <v>222116</v>
      </c>
      <c r="B341" s="56" t="s">
        <v>913</v>
      </c>
      <c r="C341">
        <v>221</v>
      </c>
      <c r="D341" s="161">
        <v>16</v>
      </c>
      <c r="F341" s="159">
        <f>'COG-M'!P194</f>
        <v>0</v>
      </c>
    </row>
    <row r="342" spans="1:6" x14ac:dyDescent="0.25">
      <c r="A342">
        <v>222117</v>
      </c>
      <c r="B342" s="56" t="s">
        <v>913</v>
      </c>
      <c r="C342">
        <v>221</v>
      </c>
      <c r="D342" s="161">
        <v>17</v>
      </c>
      <c r="F342" s="159">
        <f>'COG-M'!P195</f>
        <v>0</v>
      </c>
    </row>
    <row r="343" spans="1:6" x14ac:dyDescent="0.25">
      <c r="A343">
        <v>222125</v>
      </c>
      <c r="B343" s="56" t="s">
        <v>913</v>
      </c>
      <c r="C343">
        <v>221</v>
      </c>
      <c r="D343" s="161">
        <v>25</v>
      </c>
      <c r="F343" s="159">
        <f>'COG-M'!P196</f>
        <v>40008</v>
      </c>
    </row>
    <row r="344" spans="1:6" x14ac:dyDescent="0.25">
      <c r="A344">
        <v>222211</v>
      </c>
      <c r="B344" s="56" t="s">
        <v>913</v>
      </c>
      <c r="C344">
        <v>222</v>
      </c>
      <c r="D344" s="161">
        <v>11</v>
      </c>
      <c r="E344" t="s">
        <v>93</v>
      </c>
      <c r="F344" s="159">
        <f>'COG-M'!P197</f>
        <v>0</v>
      </c>
    </row>
    <row r="345" spans="1:6" x14ac:dyDescent="0.25">
      <c r="A345">
        <v>222214</v>
      </c>
      <c r="B345" s="56" t="s">
        <v>913</v>
      </c>
      <c r="C345">
        <v>222</v>
      </c>
      <c r="D345" s="161">
        <v>14</v>
      </c>
      <c r="F345" s="159">
        <f>'COG-M'!P198</f>
        <v>0</v>
      </c>
    </row>
    <row r="346" spans="1:6" x14ac:dyDescent="0.25">
      <c r="A346">
        <v>222215</v>
      </c>
      <c r="B346" s="56" t="s">
        <v>913</v>
      </c>
      <c r="C346">
        <v>222</v>
      </c>
      <c r="D346" s="161">
        <v>15</v>
      </c>
      <c r="F346" s="159">
        <f>'COG-M'!P199</f>
        <v>0</v>
      </c>
    </row>
    <row r="347" spans="1:6" x14ac:dyDescent="0.25">
      <c r="A347">
        <v>222216</v>
      </c>
      <c r="B347" s="56" t="s">
        <v>913</v>
      </c>
      <c r="C347">
        <v>222</v>
      </c>
      <c r="D347" s="161">
        <v>16</v>
      </c>
      <c r="F347" s="159">
        <f>'COG-M'!P200</f>
        <v>0</v>
      </c>
    </row>
    <row r="348" spans="1:6" x14ac:dyDescent="0.25">
      <c r="A348">
        <v>222217</v>
      </c>
      <c r="B348" s="56" t="s">
        <v>913</v>
      </c>
      <c r="C348">
        <v>222</v>
      </c>
      <c r="D348" s="161">
        <v>17</v>
      </c>
      <c r="F348" s="159">
        <f>'COG-M'!P201</f>
        <v>0</v>
      </c>
    </row>
    <row r="349" spans="1:6" x14ac:dyDescent="0.25">
      <c r="A349">
        <v>222311</v>
      </c>
      <c r="B349" s="56" t="s">
        <v>913</v>
      </c>
      <c r="C349">
        <v>223</v>
      </c>
      <c r="D349" s="161">
        <v>11</v>
      </c>
      <c r="E349" t="s">
        <v>94</v>
      </c>
      <c r="F349" s="159">
        <f>'COG-M'!P202</f>
        <v>0</v>
      </c>
    </row>
    <row r="350" spans="1:6" x14ac:dyDescent="0.25">
      <c r="A350">
        <v>222314</v>
      </c>
      <c r="B350" s="56" t="s">
        <v>913</v>
      </c>
      <c r="C350">
        <v>223</v>
      </c>
      <c r="D350" s="161">
        <v>14</v>
      </c>
      <c r="F350" s="159">
        <f>'COG-M'!P203</f>
        <v>0</v>
      </c>
    </row>
    <row r="351" spans="1:6" x14ac:dyDescent="0.25">
      <c r="A351">
        <v>222315</v>
      </c>
      <c r="B351" s="56" t="s">
        <v>913</v>
      </c>
      <c r="C351">
        <v>223</v>
      </c>
      <c r="D351" s="161">
        <v>15</v>
      </c>
      <c r="F351" s="159">
        <f>'COG-M'!P204</f>
        <v>0</v>
      </c>
    </row>
    <row r="352" spans="1:6" x14ac:dyDescent="0.25">
      <c r="A352">
        <v>222316</v>
      </c>
      <c r="B352" s="56" t="s">
        <v>913</v>
      </c>
      <c r="C352">
        <v>223</v>
      </c>
      <c r="D352" s="161">
        <v>16</v>
      </c>
      <c r="F352" s="159">
        <f>'COG-M'!P205</f>
        <v>0</v>
      </c>
    </row>
    <row r="353" spans="1:6" x14ac:dyDescent="0.25">
      <c r="A353">
        <v>222317</v>
      </c>
      <c r="B353" s="56" t="s">
        <v>913</v>
      </c>
      <c r="C353">
        <v>223</v>
      </c>
      <c r="D353" s="161">
        <v>17</v>
      </c>
      <c r="F353" s="159">
        <f>'COG-M'!P206</f>
        <v>0</v>
      </c>
    </row>
    <row r="354" spans="1:6" x14ac:dyDescent="0.25">
      <c r="A354">
        <v>230000</v>
      </c>
      <c r="B354" s="56" t="s">
        <v>913</v>
      </c>
      <c r="C354">
        <v>2300</v>
      </c>
      <c r="D354" s="161">
        <v>0</v>
      </c>
      <c r="E354" t="s">
        <v>95</v>
      </c>
      <c r="F354" s="159">
        <f>'COG-M'!P207</f>
        <v>0</v>
      </c>
    </row>
    <row r="355" spans="1:6" x14ac:dyDescent="0.25">
      <c r="A355">
        <v>223100</v>
      </c>
      <c r="B355" s="56" t="s">
        <v>913</v>
      </c>
      <c r="C355">
        <v>231</v>
      </c>
      <c r="D355" s="161">
        <v>0</v>
      </c>
      <c r="E355" t="s">
        <v>96</v>
      </c>
      <c r="F355" s="159">
        <f>'COG-M'!P208</f>
        <v>0</v>
      </c>
    </row>
    <row r="356" spans="1:6" x14ac:dyDescent="0.25">
      <c r="A356">
        <v>223200</v>
      </c>
      <c r="B356" s="56" t="s">
        <v>913</v>
      </c>
      <c r="C356">
        <v>232</v>
      </c>
      <c r="D356" s="161">
        <v>0</v>
      </c>
      <c r="E356" t="s">
        <v>97</v>
      </c>
      <c r="F356" s="159">
        <f>'COG-M'!P209</f>
        <v>0</v>
      </c>
    </row>
    <row r="357" spans="1:6" x14ac:dyDescent="0.25">
      <c r="A357">
        <v>223300</v>
      </c>
      <c r="B357" s="56" t="s">
        <v>913</v>
      </c>
      <c r="C357">
        <v>233</v>
      </c>
      <c r="D357" s="161">
        <v>0</v>
      </c>
      <c r="E357" t="s">
        <v>98</v>
      </c>
      <c r="F357" s="159">
        <f>'COG-M'!P210</f>
        <v>0</v>
      </c>
    </row>
    <row r="358" spans="1:6" x14ac:dyDescent="0.25">
      <c r="A358">
        <v>223400</v>
      </c>
      <c r="B358" s="56" t="s">
        <v>913</v>
      </c>
      <c r="C358">
        <v>234</v>
      </c>
      <c r="D358" s="161">
        <v>0</v>
      </c>
      <c r="E358" t="s">
        <v>99</v>
      </c>
      <c r="F358" s="159">
        <f>'COG-M'!P211</f>
        <v>0</v>
      </c>
    </row>
    <row r="359" spans="1:6" x14ac:dyDescent="0.25">
      <c r="A359">
        <v>223500</v>
      </c>
      <c r="B359" s="56" t="s">
        <v>913</v>
      </c>
      <c r="C359">
        <v>235</v>
      </c>
      <c r="D359" s="161">
        <v>0</v>
      </c>
      <c r="E359" t="s">
        <v>100</v>
      </c>
      <c r="F359" s="159">
        <f>'COG-M'!P212</f>
        <v>0</v>
      </c>
    </row>
    <row r="360" spans="1:6" x14ac:dyDescent="0.25">
      <c r="A360">
        <v>223600</v>
      </c>
      <c r="B360" s="56" t="s">
        <v>913</v>
      </c>
      <c r="C360">
        <v>236</v>
      </c>
      <c r="D360" s="161">
        <v>0</v>
      </c>
      <c r="E360" t="s">
        <v>101</v>
      </c>
      <c r="F360" s="159">
        <f>'COG-M'!P213</f>
        <v>0</v>
      </c>
    </row>
    <row r="361" spans="1:6" x14ac:dyDescent="0.25">
      <c r="A361">
        <v>223700</v>
      </c>
      <c r="B361" s="56" t="s">
        <v>913</v>
      </c>
      <c r="C361">
        <v>237</v>
      </c>
      <c r="D361" s="161">
        <v>0</v>
      </c>
      <c r="E361" t="s">
        <v>102</v>
      </c>
      <c r="F361" s="159">
        <f>'COG-M'!P214</f>
        <v>0</v>
      </c>
    </row>
    <row r="362" spans="1:6" x14ac:dyDescent="0.25">
      <c r="A362">
        <v>223800</v>
      </c>
      <c r="B362" s="56" t="s">
        <v>913</v>
      </c>
      <c r="C362">
        <v>238</v>
      </c>
      <c r="D362" s="161">
        <v>0</v>
      </c>
      <c r="E362" t="s">
        <v>103</v>
      </c>
      <c r="F362" s="159">
        <f>'COG-M'!P215</f>
        <v>0</v>
      </c>
    </row>
    <row r="363" spans="1:6" x14ac:dyDescent="0.25">
      <c r="A363">
        <v>223900</v>
      </c>
      <c r="B363" s="56" t="s">
        <v>913</v>
      </c>
      <c r="C363">
        <v>239</v>
      </c>
      <c r="D363" s="161">
        <v>0</v>
      </c>
      <c r="E363" t="s">
        <v>104</v>
      </c>
      <c r="F363" s="159">
        <f>'COG-M'!P216</f>
        <v>0</v>
      </c>
    </row>
    <row r="364" spans="1:6" x14ac:dyDescent="0.25">
      <c r="A364">
        <v>240000</v>
      </c>
      <c r="B364" s="56" t="s">
        <v>913</v>
      </c>
      <c r="C364">
        <v>2400</v>
      </c>
      <c r="D364" s="161">
        <v>0</v>
      </c>
      <c r="E364" t="s">
        <v>105</v>
      </c>
      <c r="F364" s="159">
        <f>'COG-M'!P217</f>
        <v>1193832</v>
      </c>
    </row>
    <row r="365" spans="1:6" x14ac:dyDescent="0.25">
      <c r="A365">
        <v>224111</v>
      </c>
      <c r="B365" s="56" t="s">
        <v>913</v>
      </c>
      <c r="C365">
        <v>241</v>
      </c>
      <c r="D365" s="161">
        <v>11</v>
      </c>
      <c r="E365" t="s">
        <v>106</v>
      </c>
      <c r="F365" s="159">
        <f>'COG-M'!P218</f>
        <v>0</v>
      </c>
    </row>
    <row r="366" spans="1:6" x14ac:dyDescent="0.25">
      <c r="A366">
        <v>224114</v>
      </c>
      <c r="B366" s="56" t="s">
        <v>913</v>
      </c>
      <c r="C366">
        <v>241</v>
      </c>
      <c r="D366" s="161">
        <v>14</v>
      </c>
      <c r="F366" s="159">
        <f>'COG-M'!P219</f>
        <v>0</v>
      </c>
    </row>
    <row r="367" spans="1:6" x14ac:dyDescent="0.25">
      <c r="A367">
        <v>224115</v>
      </c>
      <c r="B367" s="56" t="s">
        <v>913</v>
      </c>
      <c r="C367">
        <v>241</v>
      </c>
      <c r="D367" s="161">
        <v>15</v>
      </c>
      <c r="F367" s="159">
        <f>'COG-M'!P220</f>
        <v>0</v>
      </c>
    </row>
    <row r="368" spans="1:6" x14ac:dyDescent="0.25">
      <c r="A368">
        <v>224116</v>
      </c>
      <c r="B368" s="56" t="s">
        <v>913</v>
      </c>
      <c r="C368">
        <v>241</v>
      </c>
      <c r="D368" s="161">
        <v>16</v>
      </c>
      <c r="F368" s="159">
        <f>'COG-M'!P221</f>
        <v>0</v>
      </c>
    </row>
    <row r="369" spans="1:6" x14ac:dyDescent="0.25">
      <c r="A369">
        <v>224117</v>
      </c>
      <c r="B369" s="56" t="s">
        <v>913</v>
      </c>
      <c r="C369">
        <v>241</v>
      </c>
      <c r="D369" s="161">
        <v>17</v>
      </c>
      <c r="F369" s="159">
        <f>'COG-M'!P222</f>
        <v>0</v>
      </c>
    </row>
    <row r="370" spans="1:6" x14ac:dyDescent="0.25">
      <c r="A370">
        <v>224125</v>
      </c>
      <c r="B370" s="56" t="s">
        <v>913</v>
      </c>
      <c r="C370">
        <v>241</v>
      </c>
      <c r="D370" s="161">
        <v>25</v>
      </c>
      <c r="F370" s="159">
        <f>'COG-M'!P223</f>
        <v>0</v>
      </c>
    </row>
    <row r="371" spans="1:6" x14ac:dyDescent="0.25">
      <c r="A371">
        <v>224126</v>
      </c>
      <c r="B371" s="56" t="s">
        <v>913</v>
      </c>
      <c r="C371">
        <v>241</v>
      </c>
      <c r="D371" s="161">
        <v>26</v>
      </c>
      <c r="F371" s="159">
        <f>'COG-M'!P224</f>
        <v>0</v>
      </c>
    </row>
    <row r="372" spans="1:6" x14ac:dyDescent="0.25">
      <c r="A372">
        <v>224127</v>
      </c>
      <c r="B372" s="56" t="s">
        <v>913</v>
      </c>
      <c r="C372">
        <v>241</v>
      </c>
      <c r="D372" s="161">
        <v>27</v>
      </c>
      <c r="F372" s="159">
        <f>'COG-M'!P225</f>
        <v>0</v>
      </c>
    </row>
    <row r="373" spans="1:6" x14ac:dyDescent="0.25">
      <c r="A373">
        <v>224211</v>
      </c>
      <c r="B373" s="56" t="s">
        <v>913</v>
      </c>
      <c r="C373">
        <v>242</v>
      </c>
      <c r="D373" s="161">
        <v>11</v>
      </c>
      <c r="E373" t="s">
        <v>107</v>
      </c>
      <c r="F373" s="159">
        <f>'COG-M'!P226</f>
        <v>0</v>
      </c>
    </row>
    <row r="374" spans="1:6" x14ac:dyDescent="0.25">
      <c r="A374">
        <v>224214</v>
      </c>
      <c r="B374" s="56" t="s">
        <v>913</v>
      </c>
      <c r="C374">
        <v>242</v>
      </c>
      <c r="D374" s="161">
        <v>14</v>
      </c>
      <c r="F374" s="159">
        <f>'COG-M'!P227</f>
        <v>0</v>
      </c>
    </row>
    <row r="375" spans="1:6" x14ac:dyDescent="0.25">
      <c r="A375">
        <v>224215</v>
      </c>
      <c r="B375" s="56" t="s">
        <v>913</v>
      </c>
      <c r="C375">
        <v>242</v>
      </c>
      <c r="D375" s="161">
        <v>15</v>
      </c>
      <c r="F375" s="159">
        <f>'COG-M'!P228</f>
        <v>0</v>
      </c>
    </row>
    <row r="376" spans="1:6" x14ac:dyDescent="0.25">
      <c r="A376">
        <v>224216</v>
      </c>
      <c r="B376" s="56" t="s">
        <v>913</v>
      </c>
      <c r="C376">
        <v>242</v>
      </c>
      <c r="D376" s="161">
        <v>16</v>
      </c>
      <c r="F376" s="159">
        <f>'COG-M'!P229</f>
        <v>0</v>
      </c>
    </row>
    <row r="377" spans="1:6" x14ac:dyDescent="0.25">
      <c r="A377">
        <v>224217</v>
      </c>
      <c r="B377" s="56" t="s">
        <v>913</v>
      </c>
      <c r="C377">
        <v>242</v>
      </c>
      <c r="D377" s="161">
        <v>17</v>
      </c>
      <c r="F377" s="159">
        <f>'COG-M'!P230</f>
        <v>0</v>
      </c>
    </row>
    <row r="378" spans="1:6" x14ac:dyDescent="0.25">
      <c r="A378">
        <v>224225</v>
      </c>
      <c r="B378" s="56" t="s">
        <v>913</v>
      </c>
      <c r="C378">
        <v>242</v>
      </c>
      <c r="D378" s="161">
        <v>25</v>
      </c>
      <c r="F378" s="159">
        <f>'COG-M'!P231</f>
        <v>0</v>
      </c>
    </row>
    <row r="379" spans="1:6" x14ac:dyDescent="0.25">
      <c r="A379">
        <v>224226</v>
      </c>
      <c r="B379" s="56" t="s">
        <v>913</v>
      </c>
      <c r="C379">
        <v>242</v>
      </c>
      <c r="D379" s="161">
        <v>26</v>
      </c>
      <c r="F379" s="159">
        <f>'COG-M'!P232</f>
        <v>0</v>
      </c>
    </row>
    <row r="380" spans="1:6" x14ac:dyDescent="0.25">
      <c r="A380">
        <v>224227</v>
      </c>
      <c r="B380" s="56" t="s">
        <v>913</v>
      </c>
      <c r="C380">
        <v>242</v>
      </c>
      <c r="D380" s="161">
        <v>27</v>
      </c>
      <c r="F380" s="159">
        <f>'COG-M'!P233</f>
        <v>0</v>
      </c>
    </row>
    <row r="381" spans="1:6" x14ac:dyDescent="0.25">
      <c r="A381">
        <v>224311</v>
      </c>
      <c r="B381" s="56" t="s">
        <v>913</v>
      </c>
      <c r="C381">
        <v>243</v>
      </c>
      <c r="D381" s="161">
        <v>11</v>
      </c>
      <c r="E381" t="s">
        <v>108</v>
      </c>
      <c r="F381" s="159">
        <f>'COG-M'!P234</f>
        <v>0</v>
      </c>
    </row>
    <row r="382" spans="1:6" x14ac:dyDescent="0.25">
      <c r="A382">
        <v>224314</v>
      </c>
      <c r="B382" s="56" t="s">
        <v>913</v>
      </c>
      <c r="C382">
        <v>243</v>
      </c>
      <c r="D382" s="161">
        <v>14</v>
      </c>
      <c r="F382" s="159">
        <f>'COG-M'!P235</f>
        <v>0</v>
      </c>
    </row>
    <row r="383" spans="1:6" x14ac:dyDescent="0.25">
      <c r="A383">
        <v>224315</v>
      </c>
      <c r="B383" s="56" t="s">
        <v>913</v>
      </c>
      <c r="C383">
        <v>243</v>
      </c>
      <c r="D383" s="161">
        <v>15</v>
      </c>
      <c r="F383" s="159">
        <f>'COG-M'!P236</f>
        <v>0</v>
      </c>
    </row>
    <row r="384" spans="1:6" x14ac:dyDescent="0.25">
      <c r="A384">
        <v>224316</v>
      </c>
      <c r="B384" s="56" t="s">
        <v>913</v>
      </c>
      <c r="C384">
        <v>243</v>
      </c>
      <c r="D384" s="161">
        <v>16</v>
      </c>
      <c r="F384" s="159">
        <f>'COG-M'!P237</f>
        <v>0</v>
      </c>
    </row>
    <row r="385" spans="1:6" x14ac:dyDescent="0.25">
      <c r="A385">
        <v>224317</v>
      </c>
      <c r="B385" s="56" t="s">
        <v>913</v>
      </c>
      <c r="C385">
        <v>243</v>
      </c>
      <c r="D385" s="161">
        <v>17</v>
      </c>
      <c r="F385" s="159">
        <f>'COG-M'!P238</f>
        <v>0</v>
      </c>
    </row>
    <row r="386" spans="1:6" x14ac:dyDescent="0.25">
      <c r="A386">
        <v>224325</v>
      </c>
      <c r="B386" s="56" t="s">
        <v>913</v>
      </c>
      <c r="C386">
        <v>243</v>
      </c>
      <c r="D386" s="161">
        <v>25</v>
      </c>
      <c r="F386" s="159">
        <f>'COG-M'!P239</f>
        <v>0</v>
      </c>
    </row>
    <row r="387" spans="1:6" x14ac:dyDescent="0.25">
      <c r="A387">
        <v>224326</v>
      </c>
      <c r="B387" s="56" t="s">
        <v>913</v>
      </c>
      <c r="C387">
        <v>243</v>
      </c>
      <c r="D387" s="161">
        <v>26</v>
      </c>
      <c r="F387" s="159">
        <f>'COG-M'!P240</f>
        <v>0</v>
      </c>
    </row>
    <row r="388" spans="1:6" x14ac:dyDescent="0.25">
      <c r="A388">
        <v>224327</v>
      </c>
      <c r="B388" s="56" t="s">
        <v>913</v>
      </c>
      <c r="C388">
        <v>243</v>
      </c>
      <c r="D388" s="161">
        <v>27</v>
      </c>
      <c r="F388" s="159">
        <f>'COG-M'!P241</f>
        <v>0</v>
      </c>
    </row>
    <row r="389" spans="1:6" x14ac:dyDescent="0.25">
      <c r="A389">
        <v>224411</v>
      </c>
      <c r="B389" s="56" t="s">
        <v>913</v>
      </c>
      <c r="C389">
        <v>244</v>
      </c>
      <c r="D389" s="161">
        <v>11</v>
      </c>
      <c r="E389" t="s">
        <v>109</v>
      </c>
      <c r="F389" s="159">
        <f>'COG-M'!P242</f>
        <v>0</v>
      </c>
    </row>
    <row r="390" spans="1:6" x14ac:dyDescent="0.25">
      <c r="A390">
        <v>224414</v>
      </c>
      <c r="B390" s="56" t="s">
        <v>913</v>
      </c>
      <c r="C390">
        <v>244</v>
      </c>
      <c r="D390" s="161">
        <v>14</v>
      </c>
      <c r="F390" s="159">
        <f>'COG-M'!P243</f>
        <v>0</v>
      </c>
    </row>
    <row r="391" spans="1:6" x14ac:dyDescent="0.25">
      <c r="A391">
        <v>224415</v>
      </c>
      <c r="B391" s="56" t="s">
        <v>913</v>
      </c>
      <c r="C391">
        <v>244</v>
      </c>
      <c r="D391" s="161">
        <v>15</v>
      </c>
      <c r="F391" s="159">
        <f>'COG-M'!P244</f>
        <v>26400</v>
      </c>
    </row>
    <row r="392" spans="1:6" x14ac:dyDescent="0.25">
      <c r="A392">
        <v>224416</v>
      </c>
      <c r="B392" s="56" t="s">
        <v>913</v>
      </c>
      <c r="C392">
        <v>244</v>
      </c>
      <c r="D392" s="161">
        <v>16</v>
      </c>
      <c r="F392" s="159">
        <f>'COG-M'!P245</f>
        <v>0</v>
      </c>
    </row>
    <row r="393" spans="1:6" x14ac:dyDescent="0.25">
      <c r="A393">
        <v>224417</v>
      </c>
      <c r="B393" s="56" t="s">
        <v>913</v>
      </c>
      <c r="C393">
        <v>244</v>
      </c>
      <c r="D393" s="161">
        <v>17</v>
      </c>
      <c r="F393" s="159">
        <f>'COG-M'!P246</f>
        <v>0</v>
      </c>
    </row>
    <row r="394" spans="1:6" x14ac:dyDescent="0.25">
      <c r="A394">
        <v>224425</v>
      </c>
      <c r="B394" s="56" t="s">
        <v>913</v>
      </c>
      <c r="C394">
        <v>244</v>
      </c>
      <c r="D394" s="161">
        <v>25</v>
      </c>
      <c r="F394" s="159">
        <f>'COG-M'!P247</f>
        <v>0</v>
      </c>
    </row>
    <row r="395" spans="1:6" x14ac:dyDescent="0.25">
      <c r="A395">
        <v>224426</v>
      </c>
      <c r="B395" s="56" t="s">
        <v>913</v>
      </c>
      <c r="C395">
        <v>244</v>
      </c>
      <c r="D395" s="161">
        <v>26</v>
      </c>
      <c r="F395" s="159">
        <f>'COG-M'!P248</f>
        <v>0</v>
      </c>
    </row>
    <row r="396" spans="1:6" x14ac:dyDescent="0.25">
      <c r="A396">
        <v>224427</v>
      </c>
      <c r="B396" s="56" t="s">
        <v>913</v>
      </c>
      <c r="C396">
        <v>244</v>
      </c>
      <c r="D396" s="161">
        <v>27</v>
      </c>
      <c r="F396" s="159">
        <f>'COG-M'!P249</f>
        <v>0</v>
      </c>
    </row>
    <row r="397" spans="1:6" x14ac:dyDescent="0.25">
      <c r="A397">
        <v>224511</v>
      </c>
      <c r="B397" s="56" t="s">
        <v>913</v>
      </c>
      <c r="C397">
        <v>245</v>
      </c>
      <c r="D397" s="161">
        <v>11</v>
      </c>
      <c r="E397" t="s">
        <v>110</v>
      </c>
      <c r="F397" s="159">
        <f>'COG-M'!P250</f>
        <v>0</v>
      </c>
    </row>
    <row r="398" spans="1:6" x14ac:dyDescent="0.25">
      <c r="A398">
        <v>224514</v>
      </c>
      <c r="B398" s="56" t="s">
        <v>913</v>
      </c>
      <c r="C398">
        <v>245</v>
      </c>
      <c r="D398" s="161">
        <v>14</v>
      </c>
      <c r="F398" s="159">
        <f>'COG-M'!P251</f>
        <v>0</v>
      </c>
    </row>
    <row r="399" spans="1:6" x14ac:dyDescent="0.25">
      <c r="A399">
        <v>224515</v>
      </c>
      <c r="B399" s="56" t="s">
        <v>913</v>
      </c>
      <c r="C399">
        <v>245</v>
      </c>
      <c r="D399" s="161">
        <v>15</v>
      </c>
      <c r="F399" s="159">
        <f>'COG-M'!P252</f>
        <v>14400</v>
      </c>
    </row>
    <row r="400" spans="1:6" x14ac:dyDescent="0.25">
      <c r="A400">
        <v>224516</v>
      </c>
      <c r="B400" s="56" t="s">
        <v>913</v>
      </c>
      <c r="C400">
        <v>245</v>
      </c>
      <c r="D400" s="161">
        <v>16</v>
      </c>
      <c r="F400" s="159">
        <f>'COG-M'!P253</f>
        <v>0</v>
      </c>
    </row>
    <row r="401" spans="1:6" x14ac:dyDescent="0.25">
      <c r="A401">
        <v>224517</v>
      </c>
      <c r="B401" s="56" t="s">
        <v>913</v>
      </c>
      <c r="C401">
        <v>245</v>
      </c>
      <c r="D401" s="161">
        <v>17</v>
      </c>
      <c r="F401" s="159">
        <f>'COG-M'!P254</f>
        <v>0</v>
      </c>
    </row>
    <row r="402" spans="1:6" x14ac:dyDescent="0.25">
      <c r="A402">
        <v>224525</v>
      </c>
      <c r="B402" s="56" t="s">
        <v>913</v>
      </c>
      <c r="C402">
        <v>245</v>
      </c>
      <c r="D402" s="161">
        <v>25</v>
      </c>
      <c r="F402" s="159">
        <f>'COG-M'!P255</f>
        <v>0</v>
      </c>
    </row>
    <row r="403" spans="1:6" x14ac:dyDescent="0.25">
      <c r="A403">
        <v>224526</v>
      </c>
      <c r="B403" s="56" t="s">
        <v>913</v>
      </c>
      <c r="C403">
        <v>245</v>
      </c>
      <c r="D403" s="161">
        <v>26</v>
      </c>
      <c r="F403" s="159">
        <f>'COG-M'!P256</f>
        <v>0</v>
      </c>
    </row>
    <row r="404" spans="1:6" x14ac:dyDescent="0.25">
      <c r="A404">
        <v>224527</v>
      </c>
      <c r="B404" s="56" t="s">
        <v>913</v>
      </c>
      <c r="C404">
        <v>245</v>
      </c>
      <c r="D404" s="161">
        <v>27</v>
      </c>
      <c r="F404" s="159">
        <f>'COG-M'!P257</f>
        <v>0</v>
      </c>
    </row>
    <row r="405" spans="1:6" x14ac:dyDescent="0.25">
      <c r="A405">
        <v>224611</v>
      </c>
      <c r="B405" s="56" t="s">
        <v>913</v>
      </c>
      <c r="C405">
        <v>246</v>
      </c>
      <c r="D405" s="161">
        <v>11</v>
      </c>
      <c r="E405" t="s">
        <v>111</v>
      </c>
      <c r="F405" s="159">
        <f>'COG-M'!P258</f>
        <v>0</v>
      </c>
    </row>
    <row r="406" spans="1:6" x14ac:dyDescent="0.25">
      <c r="A406">
        <v>224614</v>
      </c>
      <c r="B406" s="56" t="s">
        <v>913</v>
      </c>
      <c r="C406">
        <v>246</v>
      </c>
      <c r="D406" s="161">
        <v>14</v>
      </c>
      <c r="F406" s="159">
        <f>'COG-M'!P259</f>
        <v>0</v>
      </c>
    </row>
    <row r="407" spans="1:6" x14ac:dyDescent="0.25">
      <c r="A407">
        <v>224615</v>
      </c>
      <c r="B407" s="56" t="s">
        <v>913</v>
      </c>
      <c r="C407">
        <v>246</v>
      </c>
      <c r="D407" s="161">
        <v>15</v>
      </c>
      <c r="F407" s="159">
        <f>'COG-M'!P260</f>
        <v>132000</v>
      </c>
    </row>
    <row r="408" spans="1:6" x14ac:dyDescent="0.25">
      <c r="A408">
        <v>224616</v>
      </c>
      <c r="B408" s="56" t="s">
        <v>913</v>
      </c>
      <c r="C408">
        <v>246</v>
      </c>
      <c r="D408" s="161">
        <v>16</v>
      </c>
      <c r="F408" s="159">
        <f>'COG-M'!P261</f>
        <v>0</v>
      </c>
    </row>
    <row r="409" spans="1:6" x14ac:dyDescent="0.25">
      <c r="A409">
        <v>224617</v>
      </c>
      <c r="B409" s="56" t="s">
        <v>913</v>
      </c>
      <c r="C409">
        <v>246</v>
      </c>
      <c r="D409" s="161">
        <v>17</v>
      </c>
      <c r="F409" s="159">
        <f>'COG-M'!P262</f>
        <v>0</v>
      </c>
    </row>
    <row r="410" spans="1:6" x14ac:dyDescent="0.25">
      <c r="A410">
        <v>224625</v>
      </c>
      <c r="B410" s="56" t="s">
        <v>913</v>
      </c>
      <c r="C410">
        <v>246</v>
      </c>
      <c r="D410" s="161">
        <v>25</v>
      </c>
      <c r="F410" s="159">
        <f>'COG-M'!P263</f>
        <v>0</v>
      </c>
    </row>
    <row r="411" spans="1:6" x14ac:dyDescent="0.25">
      <c r="A411">
        <v>224626</v>
      </c>
      <c r="B411" s="56" t="s">
        <v>913</v>
      </c>
      <c r="C411">
        <v>246</v>
      </c>
      <c r="D411" s="161">
        <v>26</v>
      </c>
      <c r="F411" s="159">
        <f>'COG-M'!P264</f>
        <v>0</v>
      </c>
    </row>
    <row r="412" spans="1:6" x14ac:dyDescent="0.25">
      <c r="A412">
        <v>224627</v>
      </c>
      <c r="B412" s="56" t="s">
        <v>913</v>
      </c>
      <c r="C412">
        <v>246</v>
      </c>
      <c r="D412" s="161">
        <v>27</v>
      </c>
      <c r="F412" s="159">
        <f>'COG-M'!P265</f>
        <v>0</v>
      </c>
    </row>
    <row r="413" spans="1:6" x14ac:dyDescent="0.25">
      <c r="A413">
        <v>224711</v>
      </c>
      <c r="B413" s="56" t="s">
        <v>913</v>
      </c>
      <c r="C413">
        <v>247</v>
      </c>
      <c r="D413" s="161">
        <v>11</v>
      </c>
      <c r="E413" t="s">
        <v>112</v>
      </c>
      <c r="F413" s="159">
        <f>'COG-M'!P266</f>
        <v>0</v>
      </c>
    </row>
    <row r="414" spans="1:6" x14ac:dyDescent="0.25">
      <c r="A414">
        <v>224714</v>
      </c>
      <c r="B414" s="56" t="s">
        <v>913</v>
      </c>
      <c r="C414">
        <v>247</v>
      </c>
      <c r="D414" s="161">
        <v>14</v>
      </c>
      <c r="F414" s="159">
        <f>'COG-M'!P267</f>
        <v>0</v>
      </c>
    </row>
    <row r="415" spans="1:6" x14ac:dyDescent="0.25">
      <c r="A415">
        <v>224715</v>
      </c>
      <c r="B415" s="56" t="s">
        <v>913</v>
      </c>
      <c r="C415">
        <v>247</v>
      </c>
      <c r="D415" s="161">
        <v>15</v>
      </c>
      <c r="F415" s="159">
        <f>'COG-M'!P268</f>
        <v>0</v>
      </c>
    </row>
    <row r="416" spans="1:6" x14ac:dyDescent="0.25">
      <c r="A416">
        <v>224716</v>
      </c>
      <c r="B416" s="56" t="s">
        <v>913</v>
      </c>
      <c r="C416">
        <v>247</v>
      </c>
      <c r="D416" s="161">
        <v>16</v>
      </c>
      <c r="F416" s="159">
        <f>'COG-M'!P269</f>
        <v>0</v>
      </c>
    </row>
    <row r="417" spans="1:6" x14ac:dyDescent="0.25">
      <c r="A417">
        <v>224717</v>
      </c>
      <c r="B417" s="56" t="s">
        <v>913</v>
      </c>
      <c r="C417">
        <v>247</v>
      </c>
      <c r="D417" s="161">
        <v>17</v>
      </c>
      <c r="F417" s="159">
        <f>'COG-M'!P270</f>
        <v>0</v>
      </c>
    </row>
    <row r="418" spans="1:6" x14ac:dyDescent="0.25">
      <c r="A418">
        <v>224725</v>
      </c>
      <c r="B418" s="56" t="s">
        <v>913</v>
      </c>
      <c r="C418">
        <v>247</v>
      </c>
      <c r="D418" s="161">
        <v>25</v>
      </c>
      <c r="F418" s="159">
        <f>'COG-M'!P271</f>
        <v>0</v>
      </c>
    </row>
    <row r="419" spans="1:6" x14ac:dyDescent="0.25">
      <c r="A419">
        <v>224726</v>
      </c>
      <c r="B419" s="56" t="s">
        <v>913</v>
      </c>
      <c r="C419">
        <v>247</v>
      </c>
      <c r="D419" s="161">
        <v>26</v>
      </c>
      <c r="F419" s="159">
        <f>'COG-M'!P272</f>
        <v>0</v>
      </c>
    </row>
    <row r="420" spans="1:6" x14ac:dyDescent="0.25">
      <c r="A420">
        <v>224727</v>
      </c>
      <c r="B420" s="56" t="s">
        <v>913</v>
      </c>
      <c r="C420">
        <v>247</v>
      </c>
      <c r="D420" s="161">
        <v>27</v>
      </c>
      <c r="F420" s="159">
        <f>'COG-M'!P273</f>
        <v>0</v>
      </c>
    </row>
    <row r="421" spans="1:6" x14ac:dyDescent="0.25">
      <c r="A421">
        <v>224811</v>
      </c>
      <c r="B421" s="56" t="s">
        <v>913</v>
      </c>
      <c r="C421">
        <v>248</v>
      </c>
      <c r="D421" s="161">
        <v>11</v>
      </c>
      <c r="E421" t="s">
        <v>113</v>
      </c>
      <c r="F421" s="159">
        <f>'COG-M'!P274</f>
        <v>0</v>
      </c>
    </row>
    <row r="422" spans="1:6" x14ac:dyDescent="0.25">
      <c r="A422">
        <v>224814</v>
      </c>
      <c r="B422" s="56" t="s">
        <v>913</v>
      </c>
      <c r="C422">
        <v>248</v>
      </c>
      <c r="D422" s="161">
        <v>14</v>
      </c>
      <c r="F422" s="159">
        <f>'COG-M'!P275</f>
        <v>0</v>
      </c>
    </row>
    <row r="423" spans="1:6" x14ac:dyDescent="0.25">
      <c r="A423">
        <v>224815</v>
      </c>
      <c r="B423" s="56" t="s">
        <v>913</v>
      </c>
      <c r="C423">
        <v>248</v>
      </c>
      <c r="D423" s="161">
        <v>15</v>
      </c>
      <c r="F423" s="159">
        <f>'COG-M'!P276</f>
        <v>82080</v>
      </c>
    </row>
    <row r="424" spans="1:6" x14ac:dyDescent="0.25">
      <c r="A424">
        <v>224816</v>
      </c>
      <c r="B424" s="56" t="s">
        <v>913</v>
      </c>
      <c r="C424">
        <v>248</v>
      </c>
      <c r="D424" s="161">
        <v>16</v>
      </c>
      <c r="F424" s="159">
        <f>'COG-M'!P277</f>
        <v>0</v>
      </c>
    </row>
    <row r="425" spans="1:6" x14ac:dyDescent="0.25">
      <c r="A425">
        <v>224817</v>
      </c>
      <c r="B425" s="56" t="s">
        <v>913</v>
      </c>
      <c r="C425">
        <v>248</v>
      </c>
      <c r="D425" s="161">
        <v>17</v>
      </c>
      <c r="F425" s="159">
        <f>'COG-M'!P278</f>
        <v>0</v>
      </c>
    </row>
    <row r="426" spans="1:6" x14ac:dyDescent="0.25">
      <c r="A426">
        <v>224825</v>
      </c>
      <c r="B426" s="56" t="s">
        <v>913</v>
      </c>
      <c r="C426">
        <v>248</v>
      </c>
      <c r="D426" s="161">
        <v>25</v>
      </c>
      <c r="F426" s="159">
        <f>'COG-M'!P279</f>
        <v>0</v>
      </c>
    </row>
    <row r="427" spans="1:6" x14ac:dyDescent="0.25">
      <c r="A427">
        <v>224826</v>
      </c>
      <c r="B427" s="56" t="s">
        <v>913</v>
      </c>
      <c r="C427">
        <v>248</v>
      </c>
      <c r="D427" s="161">
        <v>26</v>
      </c>
      <c r="F427" s="159">
        <f>'COG-M'!P280</f>
        <v>0</v>
      </c>
    </row>
    <row r="428" spans="1:6" x14ac:dyDescent="0.25">
      <c r="A428">
        <v>224827</v>
      </c>
      <c r="B428" s="56" t="s">
        <v>913</v>
      </c>
      <c r="C428">
        <v>248</v>
      </c>
      <c r="D428" s="161">
        <v>27</v>
      </c>
      <c r="F428" s="159">
        <f>'COG-M'!P281</f>
        <v>0</v>
      </c>
    </row>
    <row r="429" spans="1:6" x14ac:dyDescent="0.25">
      <c r="A429">
        <v>224911</v>
      </c>
      <c r="B429" s="56" t="s">
        <v>913</v>
      </c>
      <c r="C429">
        <v>249</v>
      </c>
      <c r="D429" s="161">
        <v>11</v>
      </c>
      <c r="E429" t="s">
        <v>114</v>
      </c>
      <c r="F429" s="159">
        <f>'COG-M'!P282</f>
        <v>0</v>
      </c>
    </row>
    <row r="430" spans="1:6" x14ac:dyDescent="0.25">
      <c r="A430">
        <v>224914</v>
      </c>
      <c r="B430" s="56" t="s">
        <v>913</v>
      </c>
      <c r="C430">
        <v>249</v>
      </c>
      <c r="D430" s="161">
        <v>14</v>
      </c>
      <c r="F430" s="159">
        <f>'COG-M'!P283</f>
        <v>0</v>
      </c>
    </row>
    <row r="431" spans="1:6" x14ac:dyDescent="0.25">
      <c r="A431">
        <v>224915</v>
      </c>
      <c r="B431" s="56" t="s">
        <v>913</v>
      </c>
      <c r="C431">
        <v>249</v>
      </c>
      <c r="D431" s="161">
        <v>15</v>
      </c>
      <c r="F431" s="159">
        <f>'COG-M'!P284</f>
        <v>938952</v>
      </c>
    </row>
    <row r="432" spans="1:6" x14ac:dyDescent="0.25">
      <c r="A432">
        <v>224916</v>
      </c>
      <c r="B432" s="56" t="s">
        <v>913</v>
      </c>
      <c r="C432">
        <v>249</v>
      </c>
      <c r="D432" s="161">
        <v>16</v>
      </c>
      <c r="F432" s="159">
        <f>'COG-M'!P285</f>
        <v>0</v>
      </c>
    </row>
    <row r="433" spans="1:6" x14ac:dyDescent="0.25">
      <c r="A433">
        <v>224917</v>
      </c>
      <c r="B433" s="56" t="s">
        <v>913</v>
      </c>
      <c r="C433">
        <v>249</v>
      </c>
      <c r="D433" s="161">
        <v>17</v>
      </c>
      <c r="F433" s="159">
        <f>'COG-M'!P286</f>
        <v>0</v>
      </c>
    </row>
    <row r="434" spans="1:6" x14ac:dyDescent="0.25">
      <c r="A434">
        <v>224925</v>
      </c>
      <c r="B434" s="56" t="s">
        <v>913</v>
      </c>
      <c r="C434">
        <v>249</v>
      </c>
      <c r="D434" s="161">
        <v>25</v>
      </c>
      <c r="F434" s="159">
        <f>'COG-M'!P287</f>
        <v>0</v>
      </c>
    </row>
    <row r="435" spans="1:6" x14ac:dyDescent="0.25">
      <c r="A435">
        <v>224926</v>
      </c>
      <c r="B435" s="56" t="s">
        <v>913</v>
      </c>
      <c r="C435">
        <v>249</v>
      </c>
      <c r="D435" s="161">
        <v>26</v>
      </c>
      <c r="F435" s="159">
        <f>'COG-M'!P288</f>
        <v>0</v>
      </c>
    </row>
    <row r="436" spans="1:6" x14ac:dyDescent="0.25">
      <c r="A436">
        <v>224927</v>
      </c>
      <c r="B436" s="56" t="s">
        <v>913</v>
      </c>
      <c r="C436">
        <v>249</v>
      </c>
      <c r="D436" s="161">
        <v>27</v>
      </c>
      <c r="F436" s="159">
        <f>'COG-M'!P289</f>
        <v>0</v>
      </c>
    </row>
    <row r="437" spans="1:6" x14ac:dyDescent="0.25">
      <c r="A437">
        <v>250000</v>
      </c>
      <c r="B437" s="56" t="s">
        <v>913</v>
      </c>
      <c r="C437">
        <v>2500</v>
      </c>
      <c r="D437" s="161">
        <v>0</v>
      </c>
      <c r="E437" t="s">
        <v>115</v>
      </c>
      <c r="F437" s="159">
        <f>'COG-M'!P290</f>
        <v>350508</v>
      </c>
    </row>
    <row r="438" spans="1:6" x14ac:dyDescent="0.25">
      <c r="A438">
        <v>225111</v>
      </c>
      <c r="B438" s="56" t="s">
        <v>913</v>
      </c>
      <c r="C438">
        <v>251</v>
      </c>
      <c r="D438" s="161">
        <v>11</v>
      </c>
      <c r="E438" t="s">
        <v>116</v>
      </c>
      <c r="F438" s="159">
        <f>'COG-M'!P291</f>
        <v>0</v>
      </c>
    </row>
    <row r="439" spans="1:6" x14ac:dyDescent="0.25">
      <c r="A439">
        <v>225114</v>
      </c>
      <c r="B439" s="56" t="s">
        <v>913</v>
      </c>
      <c r="C439">
        <v>251</v>
      </c>
      <c r="D439" s="161">
        <v>14</v>
      </c>
      <c r="F439" s="159">
        <f>'COG-M'!P292</f>
        <v>0</v>
      </c>
    </row>
    <row r="440" spans="1:6" x14ac:dyDescent="0.25">
      <c r="A440">
        <v>225115</v>
      </c>
      <c r="B440" s="56" t="s">
        <v>913</v>
      </c>
      <c r="C440">
        <v>251</v>
      </c>
      <c r="D440" s="161">
        <v>15</v>
      </c>
      <c r="F440" s="159">
        <f>'COG-M'!P293</f>
        <v>0</v>
      </c>
    </row>
    <row r="441" spans="1:6" x14ac:dyDescent="0.25">
      <c r="A441">
        <v>225116</v>
      </c>
      <c r="B441" s="56" t="s">
        <v>913</v>
      </c>
      <c r="C441">
        <v>251</v>
      </c>
      <c r="D441" s="161">
        <v>16</v>
      </c>
      <c r="F441" s="159">
        <f>'COG-M'!P294</f>
        <v>0</v>
      </c>
    </row>
    <row r="442" spans="1:6" x14ac:dyDescent="0.25">
      <c r="A442">
        <v>225117</v>
      </c>
      <c r="B442" s="56" t="s">
        <v>913</v>
      </c>
      <c r="C442">
        <v>251</v>
      </c>
      <c r="D442" s="161">
        <v>17</v>
      </c>
      <c r="F442" s="159">
        <f>'COG-M'!P295</f>
        <v>0</v>
      </c>
    </row>
    <row r="443" spans="1:6" x14ac:dyDescent="0.25">
      <c r="A443">
        <v>225211</v>
      </c>
      <c r="B443" s="56" t="s">
        <v>913</v>
      </c>
      <c r="C443">
        <v>252</v>
      </c>
      <c r="D443" s="161">
        <v>11</v>
      </c>
      <c r="E443" t="s">
        <v>117</v>
      </c>
      <c r="F443" s="159">
        <f>'COG-M'!P296</f>
        <v>0</v>
      </c>
    </row>
    <row r="444" spans="1:6" x14ac:dyDescent="0.25">
      <c r="A444">
        <v>225214</v>
      </c>
      <c r="B444" s="56" t="s">
        <v>913</v>
      </c>
      <c r="C444">
        <v>252</v>
      </c>
      <c r="D444" s="161">
        <v>14</v>
      </c>
      <c r="F444" s="159">
        <f>'COG-M'!P297</f>
        <v>0</v>
      </c>
    </row>
    <row r="445" spans="1:6" x14ac:dyDescent="0.25">
      <c r="A445">
        <v>225215</v>
      </c>
      <c r="B445" s="56" t="s">
        <v>913</v>
      </c>
      <c r="C445">
        <v>252</v>
      </c>
      <c r="D445" s="161">
        <v>15</v>
      </c>
      <c r="F445" s="159">
        <f>'COG-M'!P298</f>
        <v>72000</v>
      </c>
    </row>
    <row r="446" spans="1:6" x14ac:dyDescent="0.25">
      <c r="A446">
        <v>225216</v>
      </c>
      <c r="B446" s="56" t="s">
        <v>913</v>
      </c>
      <c r="C446">
        <v>252</v>
      </c>
      <c r="D446" s="161">
        <v>16</v>
      </c>
      <c r="F446" s="159">
        <f>'COG-M'!P299</f>
        <v>0</v>
      </c>
    </row>
    <row r="447" spans="1:6" x14ac:dyDescent="0.25">
      <c r="A447">
        <v>225217</v>
      </c>
      <c r="B447" s="56" t="s">
        <v>913</v>
      </c>
      <c r="C447">
        <v>252</v>
      </c>
      <c r="D447" s="161">
        <v>17</v>
      </c>
      <c r="F447" s="159">
        <f>'COG-M'!P300</f>
        <v>0</v>
      </c>
    </row>
    <row r="448" spans="1:6" x14ac:dyDescent="0.25">
      <c r="A448">
        <v>225311</v>
      </c>
      <c r="B448" s="56" t="s">
        <v>913</v>
      </c>
      <c r="C448">
        <v>253</v>
      </c>
      <c r="D448" s="161">
        <v>11</v>
      </c>
      <c r="E448" t="s">
        <v>118</v>
      </c>
      <c r="F448" s="159">
        <f>'COG-M'!P301</f>
        <v>0</v>
      </c>
    </row>
    <row r="449" spans="1:6" x14ac:dyDescent="0.25">
      <c r="A449">
        <v>225314</v>
      </c>
      <c r="B449" s="56" t="s">
        <v>913</v>
      </c>
      <c r="C449">
        <v>253</v>
      </c>
      <c r="D449" s="161">
        <v>14</v>
      </c>
      <c r="F449" s="159">
        <f>'COG-M'!P302</f>
        <v>0</v>
      </c>
    </row>
    <row r="450" spans="1:6" x14ac:dyDescent="0.25">
      <c r="A450">
        <v>225315</v>
      </c>
      <c r="B450" s="56" t="s">
        <v>913</v>
      </c>
      <c r="C450">
        <v>253</v>
      </c>
      <c r="D450" s="161">
        <v>15</v>
      </c>
      <c r="F450" s="159">
        <f>'COG-M'!P303</f>
        <v>170508</v>
      </c>
    </row>
    <row r="451" spans="1:6" x14ac:dyDescent="0.25">
      <c r="A451">
        <v>225316</v>
      </c>
      <c r="B451" s="56" t="s">
        <v>913</v>
      </c>
      <c r="C451">
        <v>253</v>
      </c>
      <c r="D451" s="161">
        <v>16</v>
      </c>
      <c r="F451" s="159">
        <f>'COG-M'!P304</f>
        <v>0</v>
      </c>
    </row>
    <row r="452" spans="1:6" x14ac:dyDescent="0.25">
      <c r="A452">
        <v>225317</v>
      </c>
      <c r="B452" s="56" t="s">
        <v>913</v>
      </c>
      <c r="C452">
        <v>253</v>
      </c>
      <c r="D452" s="161">
        <v>17</v>
      </c>
      <c r="F452" s="159">
        <f>'COG-M'!P305</f>
        <v>0</v>
      </c>
    </row>
    <row r="453" spans="1:6" x14ac:dyDescent="0.25">
      <c r="A453">
        <v>225325</v>
      </c>
      <c r="B453" s="56" t="s">
        <v>913</v>
      </c>
      <c r="C453">
        <v>253</v>
      </c>
      <c r="D453" s="161">
        <v>25</v>
      </c>
      <c r="F453" s="159">
        <f>'COG-M'!P306</f>
        <v>48000</v>
      </c>
    </row>
    <row r="454" spans="1:6" x14ac:dyDescent="0.25">
      <c r="A454">
        <v>225326</v>
      </c>
      <c r="B454" s="56" t="s">
        <v>913</v>
      </c>
      <c r="C454">
        <v>253</v>
      </c>
      <c r="D454" s="161">
        <v>26</v>
      </c>
      <c r="F454" s="159">
        <f>'COG-M'!P307</f>
        <v>0</v>
      </c>
    </row>
    <row r="455" spans="1:6" x14ac:dyDescent="0.25">
      <c r="A455">
        <v>225327</v>
      </c>
      <c r="B455" s="56" t="s">
        <v>913</v>
      </c>
      <c r="C455">
        <v>253</v>
      </c>
      <c r="D455" s="161">
        <v>27</v>
      </c>
      <c r="F455" s="159">
        <f>'COG-M'!P308</f>
        <v>0</v>
      </c>
    </row>
    <row r="456" spans="1:6" x14ac:dyDescent="0.25">
      <c r="A456">
        <v>225411</v>
      </c>
      <c r="B456" s="56" t="s">
        <v>913</v>
      </c>
      <c r="C456">
        <v>254</v>
      </c>
      <c r="D456" s="161">
        <v>11</v>
      </c>
      <c r="E456" t="s">
        <v>119</v>
      </c>
      <c r="F456" s="159">
        <f>'COG-M'!P309</f>
        <v>0</v>
      </c>
    </row>
    <row r="457" spans="1:6" x14ac:dyDescent="0.25">
      <c r="A457">
        <v>225414</v>
      </c>
      <c r="B457" s="56" t="s">
        <v>913</v>
      </c>
      <c r="C457">
        <v>254</v>
      </c>
      <c r="D457" s="161">
        <v>14</v>
      </c>
      <c r="F457" s="159">
        <f>'COG-M'!P310</f>
        <v>0</v>
      </c>
    </row>
    <row r="458" spans="1:6" x14ac:dyDescent="0.25">
      <c r="A458">
        <v>225415</v>
      </c>
      <c r="B458" s="56" t="s">
        <v>913</v>
      </c>
      <c r="C458">
        <v>254</v>
      </c>
      <c r="D458" s="161">
        <v>15</v>
      </c>
      <c r="F458" s="159">
        <f>'COG-M'!P311</f>
        <v>0</v>
      </c>
    </row>
    <row r="459" spans="1:6" x14ac:dyDescent="0.25">
      <c r="A459">
        <v>225416</v>
      </c>
      <c r="B459" s="56" t="s">
        <v>913</v>
      </c>
      <c r="C459">
        <v>254</v>
      </c>
      <c r="D459" s="161">
        <v>16</v>
      </c>
      <c r="F459" s="159">
        <f>'COG-M'!P312</f>
        <v>0</v>
      </c>
    </row>
    <row r="460" spans="1:6" x14ac:dyDescent="0.25">
      <c r="A460">
        <v>225417</v>
      </c>
      <c r="B460" s="56" t="s">
        <v>913</v>
      </c>
      <c r="C460">
        <v>254</v>
      </c>
      <c r="D460" s="161">
        <v>17</v>
      </c>
      <c r="F460" s="159">
        <f>'COG-M'!P313</f>
        <v>0</v>
      </c>
    </row>
    <row r="461" spans="1:6" x14ac:dyDescent="0.25">
      <c r="A461">
        <v>225511</v>
      </c>
      <c r="B461" s="56" t="s">
        <v>913</v>
      </c>
      <c r="C461">
        <v>255</v>
      </c>
      <c r="D461" s="161">
        <v>11</v>
      </c>
      <c r="E461" t="s">
        <v>120</v>
      </c>
      <c r="F461" s="159">
        <f>'COG-M'!P314</f>
        <v>0</v>
      </c>
    </row>
    <row r="462" spans="1:6" x14ac:dyDescent="0.25">
      <c r="A462">
        <v>225514</v>
      </c>
      <c r="B462" s="56" t="s">
        <v>913</v>
      </c>
      <c r="C462">
        <v>255</v>
      </c>
      <c r="D462" s="161">
        <v>14</v>
      </c>
      <c r="F462" s="159">
        <f>'COG-M'!P315</f>
        <v>0</v>
      </c>
    </row>
    <row r="463" spans="1:6" x14ac:dyDescent="0.25">
      <c r="A463">
        <v>225515</v>
      </c>
      <c r="B463" s="56" t="s">
        <v>913</v>
      </c>
      <c r="C463">
        <v>255</v>
      </c>
      <c r="D463" s="161">
        <v>15</v>
      </c>
      <c r="F463" s="159">
        <f>'COG-M'!P316</f>
        <v>0</v>
      </c>
    </row>
    <row r="464" spans="1:6" x14ac:dyDescent="0.25">
      <c r="A464">
        <v>225516</v>
      </c>
      <c r="B464" s="56" t="s">
        <v>913</v>
      </c>
      <c r="C464">
        <v>255</v>
      </c>
      <c r="D464" s="161">
        <v>16</v>
      </c>
      <c r="F464" s="159">
        <f>'COG-M'!P317</f>
        <v>0</v>
      </c>
    </row>
    <row r="465" spans="1:6" x14ac:dyDescent="0.25">
      <c r="A465">
        <v>225517</v>
      </c>
      <c r="B465" s="56" t="s">
        <v>913</v>
      </c>
      <c r="C465">
        <v>255</v>
      </c>
      <c r="D465" s="161">
        <v>17</v>
      </c>
      <c r="F465" s="159">
        <f>'COG-M'!P318</f>
        <v>0</v>
      </c>
    </row>
    <row r="466" spans="1:6" x14ac:dyDescent="0.25">
      <c r="A466">
        <v>225525</v>
      </c>
      <c r="B466" s="56" t="s">
        <v>913</v>
      </c>
      <c r="C466">
        <v>255</v>
      </c>
      <c r="D466" s="161">
        <v>25</v>
      </c>
      <c r="F466" s="159">
        <f>'COG-M'!P319</f>
        <v>0</v>
      </c>
    </row>
    <row r="467" spans="1:6" x14ac:dyDescent="0.25">
      <c r="A467">
        <v>225526</v>
      </c>
      <c r="B467" s="56" t="s">
        <v>913</v>
      </c>
      <c r="C467">
        <v>255</v>
      </c>
      <c r="D467" s="161">
        <v>26</v>
      </c>
      <c r="F467" s="159">
        <f>'COG-M'!P320</f>
        <v>0</v>
      </c>
    </row>
    <row r="468" spans="1:6" x14ac:dyDescent="0.25">
      <c r="A468">
        <v>225527</v>
      </c>
      <c r="B468" s="56" t="s">
        <v>913</v>
      </c>
      <c r="C468">
        <v>255</v>
      </c>
      <c r="D468" s="161">
        <v>27</v>
      </c>
      <c r="F468" s="159">
        <f>'COG-M'!P321</f>
        <v>0</v>
      </c>
    </row>
    <row r="469" spans="1:6" x14ac:dyDescent="0.25">
      <c r="A469">
        <v>225611</v>
      </c>
      <c r="B469" s="56" t="s">
        <v>913</v>
      </c>
      <c r="C469">
        <v>256</v>
      </c>
      <c r="D469" s="161">
        <v>11</v>
      </c>
      <c r="E469" t="s">
        <v>121</v>
      </c>
      <c r="F469" s="159">
        <f>'COG-M'!P322</f>
        <v>0</v>
      </c>
    </row>
    <row r="470" spans="1:6" x14ac:dyDescent="0.25">
      <c r="A470">
        <v>225614</v>
      </c>
      <c r="B470" s="56" t="s">
        <v>913</v>
      </c>
      <c r="C470">
        <v>256</v>
      </c>
      <c r="D470" s="161">
        <v>14</v>
      </c>
      <c r="F470" s="159">
        <f>'COG-M'!P323</f>
        <v>0</v>
      </c>
    </row>
    <row r="471" spans="1:6" x14ac:dyDescent="0.25">
      <c r="A471">
        <v>225615</v>
      </c>
      <c r="B471" s="56" t="s">
        <v>913</v>
      </c>
      <c r="C471">
        <v>256</v>
      </c>
      <c r="D471" s="161">
        <v>15</v>
      </c>
      <c r="F471" s="159">
        <f>'COG-M'!P324</f>
        <v>0</v>
      </c>
    </row>
    <row r="472" spans="1:6" x14ac:dyDescent="0.25">
      <c r="A472">
        <v>225616</v>
      </c>
      <c r="B472" s="56" t="s">
        <v>913</v>
      </c>
      <c r="C472">
        <v>256</v>
      </c>
      <c r="D472" s="161">
        <v>16</v>
      </c>
      <c r="F472" s="159">
        <f>'COG-M'!P325</f>
        <v>0</v>
      </c>
    </row>
    <row r="473" spans="1:6" x14ac:dyDescent="0.25">
      <c r="A473">
        <v>225617</v>
      </c>
      <c r="B473" s="56" t="s">
        <v>913</v>
      </c>
      <c r="C473">
        <v>256</v>
      </c>
      <c r="D473" s="161">
        <v>17</v>
      </c>
      <c r="F473" s="159">
        <f>'COG-M'!P326</f>
        <v>0</v>
      </c>
    </row>
    <row r="474" spans="1:6" x14ac:dyDescent="0.25">
      <c r="A474">
        <v>225911</v>
      </c>
      <c r="B474" s="56" t="s">
        <v>913</v>
      </c>
      <c r="C474">
        <v>259</v>
      </c>
      <c r="D474" s="161">
        <v>11</v>
      </c>
      <c r="E474" t="s">
        <v>122</v>
      </c>
      <c r="F474" s="159">
        <f>'COG-M'!P327</f>
        <v>0</v>
      </c>
    </row>
    <row r="475" spans="1:6" x14ac:dyDescent="0.25">
      <c r="A475">
        <v>225914</v>
      </c>
      <c r="B475" s="56" t="s">
        <v>913</v>
      </c>
      <c r="C475">
        <v>259</v>
      </c>
      <c r="D475" s="161">
        <v>14</v>
      </c>
      <c r="F475" s="159">
        <f>'COG-M'!P328</f>
        <v>0</v>
      </c>
    </row>
    <row r="476" spans="1:6" x14ac:dyDescent="0.25">
      <c r="A476">
        <v>225915</v>
      </c>
      <c r="B476" s="56" t="s">
        <v>913</v>
      </c>
      <c r="C476">
        <v>259</v>
      </c>
      <c r="D476" s="161">
        <v>15</v>
      </c>
      <c r="F476" s="159">
        <f>'COG-M'!P329</f>
        <v>60000</v>
      </c>
    </row>
    <row r="477" spans="1:6" x14ac:dyDescent="0.25">
      <c r="A477">
        <v>225916</v>
      </c>
      <c r="B477" s="56" t="s">
        <v>913</v>
      </c>
      <c r="C477">
        <v>259</v>
      </c>
      <c r="D477" s="161">
        <v>16</v>
      </c>
      <c r="F477" s="159">
        <f>'COG-M'!P330</f>
        <v>0</v>
      </c>
    </row>
    <row r="478" spans="1:6" x14ac:dyDescent="0.25">
      <c r="A478">
        <v>225917</v>
      </c>
      <c r="B478" s="56" t="s">
        <v>913</v>
      </c>
      <c r="C478">
        <v>259</v>
      </c>
      <c r="D478" s="161">
        <v>17</v>
      </c>
      <c r="F478" s="159">
        <f>'COG-M'!P331</f>
        <v>0</v>
      </c>
    </row>
    <row r="479" spans="1:6" x14ac:dyDescent="0.25">
      <c r="A479">
        <v>260000</v>
      </c>
      <c r="B479" s="56" t="s">
        <v>913</v>
      </c>
      <c r="C479">
        <v>2600</v>
      </c>
      <c r="D479" s="161">
        <v>0</v>
      </c>
      <c r="E479" t="s">
        <v>123</v>
      </c>
      <c r="F479" s="159">
        <f>'COG-M'!P332</f>
        <v>9932753</v>
      </c>
    </row>
    <row r="480" spans="1:6" x14ac:dyDescent="0.25">
      <c r="A480">
        <v>226111</v>
      </c>
      <c r="B480" s="56" t="s">
        <v>913</v>
      </c>
      <c r="C480">
        <v>261</v>
      </c>
      <c r="D480" s="161">
        <v>11</v>
      </c>
      <c r="E480" t="s">
        <v>124</v>
      </c>
      <c r="F480" s="159">
        <f>'COG-M'!P333</f>
        <v>6263177</v>
      </c>
    </row>
    <row r="481" spans="1:6" x14ac:dyDescent="0.25">
      <c r="A481">
        <v>226114</v>
      </c>
      <c r="B481" s="56" t="s">
        <v>913</v>
      </c>
      <c r="C481">
        <v>261</v>
      </c>
      <c r="D481" s="161">
        <v>14</v>
      </c>
      <c r="F481" s="159">
        <f>'COG-M'!P334</f>
        <v>0</v>
      </c>
    </row>
    <row r="482" spans="1:6" x14ac:dyDescent="0.25">
      <c r="A482">
        <v>226115</v>
      </c>
      <c r="B482" s="56" t="s">
        <v>913</v>
      </c>
      <c r="C482">
        <v>261</v>
      </c>
      <c r="D482" s="161">
        <v>15</v>
      </c>
      <c r="F482" s="159">
        <f>'COG-M'!P335</f>
        <v>3165576</v>
      </c>
    </row>
    <row r="483" spans="1:6" x14ac:dyDescent="0.25">
      <c r="A483">
        <v>226116</v>
      </c>
      <c r="B483" s="56" t="s">
        <v>913</v>
      </c>
      <c r="C483">
        <v>261</v>
      </c>
      <c r="D483" s="161">
        <v>16</v>
      </c>
      <c r="F483" s="159">
        <f>'COG-M'!P336</f>
        <v>0</v>
      </c>
    </row>
    <row r="484" spans="1:6" x14ac:dyDescent="0.25">
      <c r="A484">
        <v>226117</v>
      </c>
      <c r="B484" s="56" t="s">
        <v>913</v>
      </c>
      <c r="C484">
        <v>261</v>
      </c>
      <c r="D484" s="161">
        <v>17</v>
      </c>
      <c r="F484" s="159">
        <f>'COG-M'!P337</f>
        <v>0</v>
      </c>
    </row>
    <row r="485" spans="1:6" x14ac:dyDescent="0.25">
      <c r="A485">
        <v>226125</v>
      </c>
      <c r="B485" s="56" t="s">
        <v>913</v>
      </c>
      <c r="C485">
        <v>261</v>
      </c>
      <c r="D485" s="161">
        <v>25</v>
      </c>
      <c r="F485" s="159">
        <f>'COG-M'!P338</f>
        <v>504000</v>
      </c>
    </row>
    <row r="486" spans="1:6" x14ac:dyDescent="0.25">
      <c r="A486">
        <v>226211</v>
      </c>
      <c r="B486" s="56" t="s">
        <v>913</v>
      </c>
      <c r="C486">
        <v>262</v>
      </c>
      <c r="D486" s="161">
        <v>11</v>
      </c>
      <c r="E486" t="s">
        <v>125</v>
      </c>
      <c r="F486" s="159">
        <f>'COG-M'!P339</f>
        <v>0</v>
      </c>
    </row>
    <row r="487" spans="1:6" x14ac:dyDescent="0.25">
      <c r="A487">
        <v>226214</v>
      </c>
      <c r="B487" s="56" t="s">
        <v>913</v>
      </c>
      <c r="C487">
        <v>262</v>
      </c>
      <c r="D487" s="161">
        <v>14</v>
      </c>
      <c r="F487" s="159">
        <f>'COG-M'!P340</f>
        <v>0</v>
      </c>
    </row>
    <row r="488" spans="1:6" x14ac:dyDescent="0.25">
      <c r="A488">
        <v>226215</v>
      </c>
      <c r="B488" s="56" t="s">
        <v>913</v>
      </c>
      <c r="C488">
        <v>262</v>
      </c>
      <c r="D488" s="161">
        <v>15</v>
      </c>
      <c r="F488" s="159">
        <f>'COG-M'!P341</f>
        <v>0</v>
      </c>
    </row>
    <row r="489" spans="1:6" x14ac:dyDescent="0.25">
      <c r="A489">
        <v>226216</v>
      </c>
      <c r="B489" s="56" t="s">
        <v>913</v>
      </c>
      <c r="C489">
        <v>262</v>
      </c>
      <c r="D489" s="161">
        <v>16</v>
      </c>
      <c r="F489" s="159">
        <f>'COG-M'!P342</f>
        <v>0</v>
      </c>
    </row>
    <row r="490" spans="1:6" x14ac:dyDescent="0.25">
      <c r="A490">
        <v>226217</v>
      </c>
      <c r="B490" s="56" t="s">
        <v>913</v>
      </c>
      <c r="C490">
        <v>262</v>
      </c>
      <c r="D490" s="161">
        <v>17</v>
      </c>
      <c r="F490" s="159">
        <f>'COG-M'!P343</f>
        <v>0</v>
      </c>
    </row>
    <row r="491" spans="1:6" x14ac:dyDescent="0.25">
      <c r="A491">
        <v>270000</v>
      </c>
      <c r="B491" s="56" t="s">
        <v>913</v>
      </c>
      <c r="C491">
        <v>2700</v>
      </c>
      <c r="D491" s="161">
        <v>0</v>
      </c>
      <c r="E491" t="s">
        <v>126</v>
      </c>
      <c r="F491" s="159">
        <f>'COG-M'!P344</f>
        <v>65004</v>
      </c>
    </row>
    <row r="492" spans="1:6" x14ac:dyDescent="0.25">
      <c r="A492">
        <v>227111</v>
      </c>
      <c r="B492" s="56" t="s">
        <v>913</v>
      </c>
      <c r="C492">
        <v>271</v>
      </c>
      <c r="D492" s="161">
        <v>11</v>
      </c>
      <c r="E492" t="s">
        <v>127</v>
      </c>
      <c r="F492" s="159">
        <f>'COG-M'!P345</f>
        <v>0</v>
      </c>
    </row>
    <row r="493" spans="1:6" x14ac:dyDescent="0.25">
      <c r="A493">
        <v>227114</v>
      </c>
      <c r="B493" s="56" t="s">
        <v>913</v>
      </c>
      <c r="C493">
        <v>271</v>
      </c>
      <c r="D493" s="161">
        <v>14</v>
      </c>
      <c r="F493" s="159">
        <f>'COG-M'!P346</f>
        <v>0</v>
      </c>
    </row>
    <row r="494" spans="1:6" x14ac:dyDescent="0.25">
      <c r="A494">
        <v>227115</v>
      </c>
      <c r="B494" s="56" t="s">
        <v>913</v>
      </c>
      <c r="C494">
        <v>271</v>
      </c>
      <c r="D494" s="161">
        <v>15</v>
      </c>
      <c r="F494" s="159">
        <f>'COG-M'!P347</f>
        <v>0</v>
      </c>
    </row>
    <row r="495" spans="1:6" x14ac:dyDescent="0.25">
      <c r="A495">
        <v>227116</v>
      </c>
      <c r="B495" s="56" t="s">
        <v>913</v>
      </c>
      <c r="C495">
        <v>271</v>
      </c>
      <c r="D495" s="161">
        <v>16</v>
      </c>
      <c r="F495" s="159">
        <f>'COG-M'!P348</f>
        <v>0</v>
      </c>
    </row>
    <row r="496" spans="1:6" x14ac:dyDescent="0.25">
      <c r="A496">
        <v>227117</v>
      </c>
      <c r="B496" s="56" t="s">
        <v>913</v>
      </c>
      <c r="C496">
        <v>271</v>
      </c>
      <c r="D496" s="161">
        <v>17</v>
      </c>
      <c r="F496" s="159">
        <f>'COG-M'!P349</f>
        <v>0</v>
      </c>
    </row>
    <row r="497" spans="1:6" x14ac:dyDescent="0.25">
      <c r="A497">
        <v>227211</v>
      </c>
      <c r="B497" s="56" t="s">
        <v>913</v>
      </c>
      <c r="C497">
        <v>272</v>
      </c>
      <c r="D497" s="161">
        <v>11</v>
      </c>
      <c r="E497" t="s">
        <v>128</v>
      </c>
      <c r="F497" s="159">
        <f>'COG-M'!P350</f>
        <v>0</v>
      </c>
    </row>
    <row r="498" spans="1:6" x14ac:dyDescent="0.25">
      <c r="A498">
        <v>227214</v>
      </c>
      <c r="B498" s="56" t="s">
        <v>913</v>
      </c>
      <c r="C498">
        <v>272</v>
      </c>
      <c r="D498" s="161">
        <v>14</v>
      </c>
      <c r="F498" s="159">
        <f>'COG-M'!P351</f>
        <v>0</v>
      </c>
    </row>
    <row r="499" spans="1:6" x14ac:dyDescent="0.25">
      <c r="A499">
        <v>227215</v>
      </c>
      <c r="B499" s="56" t="s">
        <v>913</v>
      </c>
      <c r="C499">
        <v>272</v>
      </c>
      <c r="D499" s="161">
        <v>15</v>
      </c>
      <c r="F499" s="159">
        <f>'COG-M'!P352</f>
        <v>0</v>
      </c>
    </row>
    <row r="500" spans="1:6" x14ac:dyDescent="0.25">
      <c r="A500">
        <v>227216</v>
      </c>
      <c r="B500" s="56" t="s">
        <v>913</v>
      </c>
      <c r="C500">
        <v>272</v>
      </c>
      <c r="D500" s="161">
        <v>16</v>
      </c>
      <c r="F500" s="159">
        <f>'COG-M'!P353</f>
        <v>0</v>
      </c>
    </row>
    <row r="501" spans="1:6" x14ac:dyDescent="0.25">
      <c r="A501">
        <v>227217</v>
      </c>
      <c r="B501" s="56" t="s">
        <v>913</v>
      </c>
      <c r="C501">
        <v>272</v>
      </c>
      <c r="D501" s="161">
        <v>17</v>
      </c>
      <c r="F501" s="159">
        <f>'COG-M'!P354</f>
        <v>0</v>
      </c>
    </row>
    <row r="502" spans="1:6" x14ac:dyDescent="0.25">
      <c r="A502">
        <v>227225</v>
      </c>
      <c r="B502" s="56" t="s">
        <v>913</v>
      </c>
      <c r="C502">
        <v>272</v>
      </c>
      <c r="D502" s="161">
        <v>25</v>
      </c>
      <c r="F502" s="159">
        <f>'COG-M'!P355</f>
        <v>0</v>
      </c>
    </row>
    <row r="503" spans="1:6" x14ac:dyDescent="0.25">
      <c r="A503">
        <v>227226</v>
      </c>
      <c r="B503" s="56" t="s">
        <v>913</v>
      </c>
      <c r="C503">
        <v>272</v>
      </c>
      <c r="D503" s="161">
        <v>26</v>
      </c>
      <c r="F503" s="159">
        <f>'COG-M'!P356</f>
        <v>0</v>
      </c>
    </row>
    <row r="504" spans="1:6" x14ac:dyDescent="0.25">
      <c r="A504">
        <v>227227</v>
      </c>
      <c r="B504" s="56" t="s">
        <v>913</v>
      </c>
      <c r="C504">
        <v>272</v>
      </c>
      <c r="D504" s="161">
        <v>27</v>
      </c>
      <c r="F504" s="159">
        <f>'COG-M'!P357</f>
        <v>0</v>
      </c>
    </row>
    <row r="505" spans="1:6" x14ac:dyDescent="0.25">
      <c r="A505">
        <v>227311</v>
      </c>
      <c r="B505" s="56" t="s">
        <v>913</v>
      </c>
      <c r="C505">
        <v>273</v>
      </c>
      <c r="D505" s="161">
        <v>11</v>
      </c>
      <c r="E505" t="s">
        <v>129</v>
      </c>
      <c r="F505" s="159">
        <f>'COG-M'!P358</f>
        <v>0</v>
      </c>
    </row>
    <row r="506" spans="1:6" x14ac:dyDescent="0.25">
      <c r="A506">
        <v>227314</v>
      </c>
      <c r="B506" s="56" t="s">
        <v>913</v>
      </c>
      <c r="C506">
        <v>273</v>
      </c>
      <c r="D506" s="161">
        <v>14</v>
      </c>
      <c r="F506" s="159">
        <f>'COG-M'!P359</f>
        <v>0</v>
      </c>
    </row>
    <row r="507" spans="1:6" x14ac:dyDescent="0.25">
      <c r="A507">
        <v>227315</v>
      </c>
      <c r="B507" s="56" t="s">
        <v>913</v>
      </c>
      <c r="C507">
        <v>273</v>
      </c>
      <c r="D507" s="161">
        <v>15</v>
      </c>
      <c r="F507" s="159">
        <f>'COG-M'!P360</f>
        <v>65004</v>
      </c>
    </row>
    <row r="508" spans="1:6" x14ac:dyDescent="0.25">
      <c r="A508">
        <v>227316</v>
      </c>
      <c r="B508" s="56" t="s">
        <v>913</v>
      </c>
      <c r="C508">
        <v>273</v>
      </c>
      <c r="D508" s="161">
        <v>16</v>
      </c>
      <c r="F508" s="159">
        <f>'COG-M'!P361</f>
        <v>0</v>
      </c>
    </row>
    <row r="509" spans="1:6" x14ac:dyDescent="0.25">
      <c r="A509">
        <v>227317</v>
      </c>
      <c r="B509" s="56" t="s">
        <v>913</v>
      </c>
      <c r="C509">
        <v>273</v>
      </c>
      <c r="D509" s="161">
        <v>17</v>
      </c>
      <c r="F509" s="159">
        <f>'COG-M'!P362</f>
        <v>0</v>
      </c>
    </row>
    <row r="510" spans="1:6" x14ac:dyDescent="0.25">
      <c r="A510">
        <v>227411</v>
      </c>
      <c r="B510" s="56" t="s">
        <v>913</v>
      </c>
      <c r="C510">
        <v>274</v>
      </c>
      <c r="D510" s="161">
        <v>11</v>
      </c>
      <c r="E510" t="s">
        <v>130</v>
      </c>
      <c r="F510" s="159">
        <f>'COG-M'!P363</f>
        <v>0</v>
      </c>
    </row>
    <row r="511" spans="1:6" x14ac:dyDescent="0.25">
      <c r="A511">
        <v>227414</v>
      </c>
      <c r="B511" s="56" t="s">
        <v>913</v>
      </c>
      <c r="C511">
        <v>274</v>
      </c>
      <c r="D511" s="161">
        <v>14</v>
      </c>
      <c r="F511" s="159">
        <f>'COG-M'!P364</f>
        <v>0</v>
      </c>
    </row>
    <row r="512" spans="1:6" x14ac:dyDescent="0.25">
      <c r="A512">
        <v>227415</v>
      </c>
      <c r="B512" s="56" t="s">
        <v>913</v>
      </c>
      <c r="C512">
        <v>274</v>
      </c>
      <c r="D512" s="161">
        <v>15</v>
      </c>
      <c r="F512" s="159">
        <f>'COG-M'!P365</f>
        <v>0</v>
      </c>
    </row>
    <row r="513" spans="1:6" x14ac:dyDescent="0.25">
      <c r="A513">
        <v>227416</v>
      </c>
      <c r="B513" s="56" t="s">
        <v>913</v>
      </c>
      <c r="C513">
        <v>274</v>
      </c>
      <c r="D513" s="161">
        <v>16</v>
      </c>
      <c r="F513" s="159">
        <f>'COG-M'!P366</f>
        <v>0</v>
      </c>
    </row>
    <row r="514" spans="1:6" x14ac:dyDescent="0.25">
      <c r="A514">
        <v>227417</v>
      </c>
      <c r="B514" s="56" t="s">
        <v>913</v>
      </c>
      <c r="C514">
        <v>274</v>
      </c>
      <c r="D514" s="161">
        <v>17</v>
      </c>
      <c r="F514" s="159">
        <f>'COG-M'!P367</f>
        <v>0</v>
      </c>
    </row>
    <row r="515" spans="1:6" x14ac:dyDescent="0.25">
      <c r="A515">
        <v>227511</v>
      </c>
      <c r="B515" s="56" t="s">
        <v>913</v>
      </c>
      <c r="C515">
        <v>275</v>
      </c>
      <c r="D515" s="161">
        <v>11</v>
      </c>
      <c r="E515" t="s">
        <v>131</v>
      </c>
      <c r="F515" s="159">
        <f>'COG-M'!P368</f>
        <v>0</v>
      </c>
    </row>
    <row r="516" spans="1:6" x14ac:dyDescent="0.25">
      <c r="A516">
        <v>227514</v>
      </c>
      <c r="B516" s="56" t="s">
        <v>913</v>
      </c>
      <c r="C516">
        <v>275</v>
      </c>
      <c r="D516" s="161">
        <v>14</v>
      </c>
      <c r="F516" s="159">
        <f>'COG-M'!P369</f>
        <v>0</v>
      </c>
    </row>
    <row r="517" spans="1:6" x14ac:dyDescent="0.25">
      <c r="A517">
        <v>227515</v>
      </c>
      <c r="B517" s="56" t="s">
        <v>913</v>
      </c>
      <c r="C517">
        <v>275</v>
      </c>
      <c r="D517" s="161">
        <v>15</v>
      </c>
      <c r="F517" s="159">
        <f>'COG-M'!P370</f>
        <v>0</v>
      </c>
    </row>
    <row r="518" spans="1:6" x14ac:dyDescent="0.25">
      <c r="A518">
        <v>227516</v>
      </c>
      <c r="B518" s="56" t="s">
        <v>913</v>
      </c>
      <c r="C518">
        <v>275</v>
      </c>
      <c r="D518" s="161">
        <v>16</v>
      </c>
      <c r="F518" s="159">
        <f>'COG-M'!P371</f>
        <v>0</v>
      </c>
    </row>
    <row r="519" spans="1:6" x14ac:dyDescent="0.25">
      <c r="A519">
        <v>227517</v>
      </c>
      <c r="B519" s="56" t="s">
        <v>913</v>
      </c>
      <c r="C519">
        <v>275</v>
      </c>
      <c r="D519" s="161">
        <v>17</v>
      </c>
      <c r="F519" s="159">
        <f>'COG-M'!P372</f>
        <v>0</v>
      </c>
    </row>
    <row r="520" spans="1:6" x14ac:dyDescent="0.25">
      <c r="A520">
        <v>280000</v>
      </c>
      <c r="B520" s="56" t="s">
        <v>913</v>
      </c>
      <c r="C520">
        <v>2800</v>
      </c>
      <c r="D520" s="161">
        <v>0</v>
      </c>
      <c r="E520" t="s">
        <v>132</v>
      </c>
      <c r="F520" s="159">
        <f>'COG-M'!P373</f>
        <v>34200</v>
      </c>
    </row>
    <row r="521" spans="1:6" x14ac:dyDescent="0.25">
      <c r="A521">
        <v>228111</v>
      </c>
      <c r="B521" s="56" t="s">
        <v>913</v>
      </c>
      <c r="C521">
        <v>281</v>
      </c>
      <c r="D521" s="161">
        <v>11</v>
      </c>
      <c r="E521" t="s">
        <v>133</v>
      </c>
      <c r="F521" s="159">
        <f>'COG-M'!P374</f>
        <v>0</v>
      </c>
    </row>
    <row r="522" spans="1:6" x14ac:dyDescent="0.25">
      <c r="A522">
        <v>228114</v>
      </c>
      <c r="B522" s="56" t="s">
        <v>913</v>
      </c>
      <c r="C522">
        <v>281</v>
      </c>
      <c r="D522" s="161">
        <v>14</v>
      </c>
      <c r="F522" s="159">
        <f>'COG-M'!P375</f>
        <v>0</v>
      </c>
    </row>
    <row r="523" spans="1:6" x14ac:dyDescent="0.25">
      <c r="A523">
        <v>228115</v>
      </c>
      <c r="B523" s="56" t="s">
        <v>913</v>
      </c>
      <c r="C523">
        <v>281</v>
      </c>
      <c r="D523" s="161">
        <v>15</v>
      </c>
      <c r="F523" s="159">
        <f>'COG-M'!P376</f>
        <v>0</v>
      </c>
    </row>
    <row r="524" spans="1:6" x14ac:dyDescent="0.25">
      <c r="A524">
        <v>228116</v>
      </c>
      <c r="B524" s="56" t="s">
        <v>913</v>
      </c>
      <c r="C524">
        <v>281</v>
      </c>
      <c r="D524" s="161">
        <v>16</v>
      </c>
      <c r="F524" s="159">
        <f>'COG-M'!P377</f>
        <v>0</v>
      </c>
    </row>
    <row r="525" spans="1:6" x14ac:dyDescent="0.25">
      <c r="A525">
        <v>228117</v>
      </c>
      <c r="B525" s="56" t="s">
        <v>913</v>
      </c>
      <c r="C525">
        <v>281</v>
      </c>
      <c r="D525" s="161">
        <v>17</v>
      </c>
      <c r="F525" s="159">
        <f>'COG-M'!P378</f>
        <v>0</v>
      </c>
    </row>
    <row r="526" spans="1:6" x14ac:dyDescent="0.25">
      <c r="A526">
        <v>228211</v>
      </c>
      <c r="B526" s="56" t="s">
        <v>913</v>
      </c>
      <c r="C526">
        <v>282</v>
      </c>
      <c r="D526" s="161">
        <v>11</v>
      </c>
      <c r="E526" t="s">
        <v>134</v>
      </c>
      <c r="F526" s="159">
        <f>'COG-M'!P379</f>
        <v>0</v>
      </c>
    </row>
    <row r="527" spans="1:6" x14ac:dyDescent="0.25">
      <c r="A527">
        <v>228214</v>
      </c>
      <c r="B527" s="56" t="s">
        <v>913</v>
      </c>
      <c r="C527">
        <v>282</v>
      </c>
      <c r="D527" s="161">
        <v>14</v>
      </c>
      <c r="F527" s="159">
        <f>'COG-M'!P380</f>
        <v>0</v>
      </c>
    </row>
    <row r="528" spans="1:6" x14ac:dyDescent="0.25">
      <c r="A528">
        <v>228215</v>
      </c>
      <c r="B528" s="56" t="s">
        <v>913</v>
      </c>
      <c r="C528">
        <v>282</v>
      </c>
      <c r="D528" s="161">
        <v>15</v>
      </c>
      <c r="F528" s="159">
        <f>'COG-M'!P381</f>
        <v>34200</v>
      </c>
    </row>
    <row r="529" spans="1:6" x14ac:dyDescent="0.25">
      <c r="A529">
        <v>228216</v>
      </c>
      <c r="B529" s="56" t="s">
        <v>913</v>
      </c>
      <c r="C529">
        <v>282</v>
      </c>
      <c r="D529" s="161">
        <v>16</v>
      </c>
      <c r="F529" s="159">
        <f>'COG-M'!P382</f>
        <v>0</v>
      </c>
    </row>
    <row r="530" spans="1:6" x14ac:dyDescent="0.25">
      <c r="A530">
        <v>228217</v>
      </c>
      <c r="B530" s="56" t="s">
        <v>913</v>
      </c>
      <c r="C530">
        <v>282</v>
      </c>
      <c r="D530" s="161">
        <v>17</v>
      </c>
      <c r="F530" s="159">
        <f>'COG-M'!P383</f>
        <v>0</v>
      </c>
    </row>
    <row r="531" spans="1:6" x14ac:dyDescent="0.25">
      <c r="A531">
        <v>228225</v>
      </c>
      <c r="B531" s="56" t="s">
        <v>913</v>
      </c>
      <c r="C531">
        <v>282</v>
      </c>
      <c r="D531" s="161">
        <v>25</v>
      </c>
      <c r="F531" s="159">
        <f>'COG-M'!P384</f>
        <v>0</v>
      </c>
    </row>
    <row r="532" spans="1:6" x14ac:dyDescent="0.25">
      <c r="A532">
        <v>228226</v>
      </c>
      <c r="B532" s="56" t="s">
        <v>913</v>
      </c>
      <c r="C532">
        <v>282</v>
      </c>
      <c r="D532" s="161">
        <v>26</v>
      </c>
      <c r="F532" s="159">
        <f>'COG-M'!P385</f>
        <v>0</v>
      </c>
    </row>
    <row r="533" spans="1:6" x14ac:dyDescent="0.25">
      <c r="A533">
        <v>228227</v>
      </c>
      <c r="B533" s="56" t="s">
        <v>913</v>
      </c>
      <c r="C533">
        <v>282</v>
      </c>
      <c r="D533" s="161">
        <v>27</v>
      </c>
      <c r="F533" s="159">
        <f>'COG-M'!P386</f>
        <v>0</v>
      </c>
    </row>
    <row r="534" spans="1:6" x14ac:dyDescent="0.25">
      <c r="A534">
        <v>228311</v>
      </c>
      <c r="B534" s="56" t="s">
        <v>913</v>
      </c>
      <c r="C534">
        <v>283</v>
      </c>
      <c r="D534" s="161">
        <v>11</v>
      </c>
      <c r="E534" t="s">
        <v>135</v>
      </c>
      <c r="F534" s="159">
        <f>'COG-M'!P387</f>
        <v>0</v>
      </c>
    </row>
    <row r="535" spans="1:6" x14ac:dyDescent="0.25">
      <c r="A535">
        <v>228314</v>
      </c>
      <c r="B535" s="56" t="s">
        <v>913</v>
      </c>
      <c r="C535">
        <v>283</v>
      </c>
      <c r="D535" s="161">
        <v>14</v>
      </c>
      <c r="F535" s="159">
        <f>'COG-M'!P388</f>
        <v>0</v>
      </c>
    </row>
    <row r="536" spans="1:6" x14ac:dyDescent="0.25">
      <c r="A536">
        <v>228315</v>
      </c>
      <c r="B536" s="56" t="s">
        <v>913</v>
      </c>
      <c r="C536">
        <v>283</v>
      </c>
      <c r="D536" s="161">
        <v>15</v>
      </c>
      <c r="F536" s="159">
        <f>'COG-M'!P389</f>
        <v>0</v>
      </c>
    </row>
    <row r="537" spans="1:6" x14ac:dyDescent="0.25">
      <c r="A537">
        <v>228316</v>
      </c>
      <c r="B537" s="56" t="s">
        <v>913</v>
      </c>
      <c r="C537">
        <v>283</v>
      </c>
      <c r="D537" s="161">
        <v>16</v>
      </c>
      <c r="F537" s="159">
        <f>'COG-M'!P390</f>
        <v>0</v>
      </c>
    </row>
    <row r="538" spans="1:6" x14ac:dyDescent="0.25">
      <c r="A538">
        <v>228317</v>
      </c>
      <c r="B538" s="56" t="s">
        <v>913</v>
      </c>
      <c r="C538">
        <v>283</v>
      </c>
      <c r="D538" s="161">
        <v>17</v>
      </c>
      <c r="F538" s="159">
        <f>'COG-M'!P391</f>
        <v>0</v>
      </c>
    </row>
    <row r="539" spans="1:6" x14ac:dyDescent="0.25">
      <c r="A539">
        <v>228325</v>
      </c>
      <c r="B539" s="56" t="s">
        <v>913</v>
      </c>
      <c r="C539">
        <v>283</v>
      </c>
      <c r="D539" s="161">
        <v>25</v>
      </c>
      <c r="F539" s="159">
        <f>'COG-M'!P392</f>
        <v>0</v>
      </c>
    </row>
    <row r="540" spans="1:6" x14ac:dyDescent="0.25">
      <c r="A540">
        <v>228326</v>
      </c>
      <c r="B540" s="56" t="s">
        <v>913</v>
      </c>
      <c r="C540">
        <v>283</v>
      </c>
      <c r="D540" s="161">
        <v>26</v>
      </c>
      <c r="F540" s="159">
        <f>'COG-M'!P393</f>
        <v>0</v>
      </c>
    </row>
    <row r="541" spans="1:6" x14ac:dyDescent="0.25">
      <c r="A541">
        <v>228327</v>
      </c>
      <c r="B541" s="56" t="s">
        <v>913</v>
      </c>
      <c r="C541">
        <v>283</v>
      </c>
      <c r="D541" s="161">
        <v>27</v>
      </c>
      <c r="F541" s="159">
        <f>'COG-M'!P394</f>
        <v>0</v>
      </c>
    </row>
    <row r="542" spans="1:6" x14ac:dyDescent="0.25">
      <c r="A542">
        <v>290000</v>
      </c>
      <c r="B542" s="56" t="s">
        <v>913</v>
      </c>
      <c r="C542">
        <v>2900</v>
      </c>
      <c r="D542" s="161">
        <v>0</v>
      </c>
      <c r="E542" t="s">
        <v>136</v>
      </c>
      <c r="F542" s="159">
        <f>'COG-M'!P395</f>
        <v>1240848</v>
      </c>
    </row>
    <row r="543" spans="1:6" x14ac:dyDescent="0.25">
      <c r="A543">
        <v>229111</v>
      </c>
      <c r="B543" s="56" t="s">
        <v>913</v>
      </c>
      <c r="C543">
        <v>291</v>
      </c>
      <c r="D543" s="161">
        <v>11</v>
      </c>
      <c r="E543" t="s">
        <v>137</v>
      </c>
      <c r="F543" s="159">
        <f>'COG-M'!P396</f>
        <v>0</v>
      </c>
    </row>
    <row r="544" spans="1:6" x14ac:dyDescent="0.25">
      <c r="A544">
        <v>229114</v>
      </c>
      <c r="B544" s="56" t="s">
        <v>913</v>
      </c>
      <c r="C544">
        <v>291</v>
      </c>
      <c r="D544" s="161">
        <v>14</v>
      </c>
      <c r="F544" s="159">
        <f>'COG-M'!P397</f>
        <v>0</v>
      </c>
    </row>
    <row r="545" spans="1:6" x14ac:dyDescent="0.25">
      <c r="A545">
        <v>229115</v>
      </c>
      <c r="B545" s="56" t="s">
        <v>913</v>
      </c>
      <c r="C545">
        <v>291</v>
      </c>
      <c r="D545" s="161">
        <v>15</v>
      </c>
      <c r="F545" s="159">
        <f>'COG-M'!P398</f>
        <v>60000</v>
      </c>
    </row>
    <row r="546" spans="1:6" x14ac:dyDescent="0.25">
      <c r="A546">
        <v>229116</v>
      </c>
      <c r="B546" s="56" t="s">
        <v>913</v>
      </c>
      <c r="C546">
        <v>291</v>
      </c>
      <c r="D546" s="161">
        <v>16</v>
      </c>
      <c r="F546" s="159">
        <f>'COG-M'!P399</f>
        <v>0</v>
      </c>
    </row>
    <row r="547" spans="1:6" x14ac:dyDescent="0.25">
      <c r="A547">
        <v>229117</v>
      </c>
      <c r="B547" s="56" t="s">
        <v>913</v>
      </c>
      <c r="C547">
        <v>291</v>
      </c>
      <c r="D547" s="161">
        <v>17</v>
      </c>
      <c r="F547" s="159">
        <f>'COG-M'!P400</f>
        <v>0</v>
      </c>
    </row>
    <row r="548" spans="1:6" x14ac:dyDescent="0.25">
      <c r="A548">
        <v>229211</v>
      </c>
      <c r="B548" s="56" t="s">
        <v>913</v>
      </c>
      <c r="C548">
        <v>292</v>
      </c>
      <c r="D548" s="161">
        <v>11</v>
      </c>
      <c r="E548" t="s">
        <v>138</v>
      </c>
      <c r="F548" s="159">
        <f>'COG-M'!P401</f>
        <v>0</v>
      </c>
    </row>
    <row r="549" spans="1:6" x14ac:dyDescent="0.25">
      <c r="A549">
        <v>229214</v>
      </c>
      <c r="B549" s="56" t="s">
        <v>913</v>
      </c>
      <c r="C549">
        <v>292</v>
      </c>
      <c r="D549" s="161">
        <v>14</v>
      </c>
      <c r="F549" s="159">
        <f>'COG-M'!P402</f>
        <v>0</v>
      </c>
    </row>
    <row r="550" spans="1:6" x14ac:dyDescent="0.25">
      <c r="A550">
        <v>229215</v>
      </c>
      <c r="B550" s="56" t="s">
        <v>913</v>
      </c>
      <c r="C550">
        <v>292</v>
      </c>
      <c r="D550" s="161">
        <v>15</v>
      </c>
      <c r="F550" s="159">
        <f>'COG-M'!P403</f>
        <v>12600</v>
      </c>
    </row>
    <row r="551" spans="1:6" x14ac:dyDescent="0.25">
      <c r="A551">
        <v>229216</v>
      </c>
      <c r="B551" s="56" t="s">
        <v>913</v>
      </c>
      <c r="C551">
        <v>292</v>
      </c>
      <c r="D551" s="161">
        <v>16</v>
      </c>
      <c r="F551" s="159">
        <f>'COG-M'!P404</f>
        <v>0</v>
      </c>
    </row>
    <row r="552" spans="1:6" x14ac:dyDescent="0.25">
      <c r="A552">
        <v>229217</v>
      </c>
      <c r="B552" s="56" t="s">
        <v>913</v>
      </c>
      <c r="C552">
        <v>292</v>
      </c>
      <c r="D552" s="161">
        <v>17</v>
      </c>
      <c r="F552" s="159">
        <f>'COG-M'!P405</f>
        <v>0</v>
      </c>
    </row>
    <row r="553" spans="1:6" x14ac:dyDescent="0.25">
      <c r="A553">
        <v>229311</v>
      </c>
      <c r="B553" s="56" t="s">
        <v>913</v>
      </c>
      <c r="C553">
        <v>293</v>
      </c>
      <c r="D553" s="161">
        <v>11</v>
      </c>
      <c r="E553" t="s">
        <v>139</v>
      </c>
      <c r="F553" s="159">
        <f>'COG-M'!P406</f>
        <v>0</v>
      </c>
    </row>
    <row r="554" spans="1:6" x14ac:dyDescent="0.25">
      <c r="A554">
        <v>229314</v>
      </c>
      <c r="B554" s="56" t="s">
        <v>913</v>
      </c>
      <c r="C554">
        <v>293</v>
      </c>
      <c r="D554" s="161">
        <v>14</v>
      </c>
      <c r="F554" s="159">
        <f>'COG-M'!P407</f>
        <v>0</v>
      </c>
    </row>
    <row r="555" spans="1:6" x14ac:dyDescent="0.25">
      <c r="A555">
        <v>229315</v>
      </c>
      <c r="B555" s="56" t="s">
        <v>913</v>
      </c>
      <c r="C555">
        <v>293</v>
      </c>
      <c r="D555" s="161">
        <v>15</v>
      </c>
      <c r="F555" s="159">
        <f>'COG-M'!P408</f>
        <v>16632</v>
      </c>
    </row>
    <row r="556" spans="1:6" x14ac:dyDescent="0.25">
      <c r="A556">
        <v>229316</v>
      </c>
      <c r="B556" s="56" t="s">
        <v>913</v>
      </c>
      <c r="C556">
        <v>293</v>
      </c>
      <c r="D556" s="161">
        <v>16</v>
      </c>
      <c r="F556" s="159">
        <f>'COG-M'!P409</f>
        <v>0</v>
      </c>
    </row>
    <row r="557" spans="1:6" x14ac:dyDescent="0.25">
      <c r="A557">
        <v>229317</v>
      </c>
      <c r="B557" s="56" t="s">
        <v>913</v>
      </c>
      <c r="C557">
        <v>293</v>
      </c>
      <c r="D557" s="161">
        <v>17</v>
      </c>
      <c r="F557" s="159">
        <f>'COG-M'!P410</f>
        <v>0</v>
      </c>
    </row>
    <row r="558" spans="1:6" x14ac:dyDescent="0.25">
      <c r="A558">
        <v>229411</v>
      </c>
      <c r="B558" s="56" t="s">
        <v>913</v>
      </c>
      <c r="C558">
        <v>294</v>
      </c>
      <c r="D558" s="161">
        <v>11</v>
      </c>
      <c r="E558" t="s">
        <v>140</v>
      </c>
      <c r="F558" s="159">
        <f>'COG-M'!P411</f>
        <v>0</v>
      </c>
    </row>
    <row r="559" spans="1:6" x14ac:dyDescent="0.25">
      <c r="A559">
        <v>229414</v>
      </c>
      <c r="B559" s="56" t="s">
        <v>913</v>
      </c>
      <c r="C559">
        <v>294</v>
      </c>
      <c r="D559" s="161">
        <v>14</v>
      </c>
      <c r="F559" s="159">
        <f>'COG-M'!P412</f>
        <v>0</v>
      </c>
    </row>
    <row r="560" spans="1:6" x14ac:dyDescent="0.25">
      <c r="A560">
        <v>229415</v>
      </c>
      <c r="B560" s="56" t="s">
        <v>913</v>
      </c>
      <c r="C560">
        <v>294</v>
      </c>
      <c r="D560" s="161">
        <v>15</v>
      </c>
      <c r="F560" s="159">
        <f>'COG-M'!P413</f>
        <v>0</v>
      </c>
    </row>
    <row r="561" spans="1:6" x14ac:dyDescent="0.25">
      <c r="A561">
        <v>229416</v>
      </c>
      <c r="B561" s="56" t="s">
        <v>913</v>
      </c>
      <c r="C561">
        <v>294</v>
      </c>
      <c r="D561" s="161">
        <v>16</v>
      </c>
      <c r="F561" s="159">
        <f>'COG-M'!P414</f>
        <v>0</v>
      </c>
    </row>
    <row r="562" spans="1:6" x14ac:dyDescent="0.25">
      <c r="A562">
        <v>229417</v>
      </c>
      <c r="B562" s="56" t="s">
        <v>913</v>
      </c>
      <c r="C562">
        <v>294</v>
      </c>
      <c r="D562" s="161">
        <v>17</v>
      </c>
      <c r="F562" s="159">
        <f>'COG-M'!P415</f>
        <v>0</v>
      </c>
    </row>
    <row r="563" spans="1:6" x14ac:dyDescent="0.25">
      <c r="A563">
        <v>229511</v>
      </c>
      <c r="B563" s="56" t="s">
        <v>913</v>
      </c>
      <c r="C563">
        <v>295</v>
      </c>
      <c r="D563" s="161">
        <v>11</v>
      </c>
      <c r="E563" t="s">
        <v>141</v>
      </c>
      <c r="F563" s="159">
        <f>'COG-M'!P416</f>
        <v>0</v>
      </c>
    </row>
    <row r="564" spans="1:6" x14ac:dyDescent="0.25">
      <c r="A564">
        <v>229514</v>
      </c>
      <c r="B564" s="56" t="s">
        <v>913</v>
      </c>
      <c r="C564">
        <v>295</v>
      </c>
      <c r="D564" s="161">
        <v>14</v>
      </c>
      <c r="F564" s="159">
        <f>'COG-M'!P417</f>
        <v>0</v>
      </c>
    </row>
    <row r="565" spans="1:6" x14ac:dyDescent="0.25">
      <c r="A565">
        <v>229515</v>
      </c>
      <c r="B565" s="56" t="s">
        <v>913</v>
      </c>
      <c r="C565">
        <v>295</v>
      </c>
      <c r="D565" s="161">
        <v>15</v>
      </c>
      <c r="F565" s="159">
        <f>'COG-M'!P418</f>
        <v>0</v>
      </c>
    </row>
    <row r="566" spans="1:6" x14ac:dyDescent="0.25">
      <c r="A566">
        <v>229516</v>
      </c>
      <c r="B566" s="56" t="s">
        <v>913</v>
      </c>
      <c r="C566">
        <v>295</v>
      </c>
      <c r="D566" s="161">
        <v>16</v>
      </c>
      <c r="F566" s="159">
        <f>'COG-M'!P419</f>
        <v>0</v>
      </c>
    </row>
    <row r="567" spans="1:6" x14ac:dyDescent="0.25">
      <c r="A567">
        <v>229517</v>
      </c>
      <c r="B567" s="56" t="s">
        <v>913</v>
      </c>
      <c r="C567">
        <v>295</v>
      </c>
      <c r="D567" s="161">
        <v>17</v>
      </c>
      <c r="F567" s="159">
        <f>'COG-M'!P420</f>
        <v>0</v>
      </c>
    </row>
    <row r="568" spans="1:6" x14ac:dyDescent="0.25">
      <c r="A568">
        <v>229611</v>
      </c>
      <c r="B568" s="56" t="s">
        <v>913</v>
      </c>
      <c r="C568">
        <v>296</v>
      </c>
      <c r="D568" s="161">
        <v>11</v>
      </c>
      <c r="E568" t="s">
        <v>142</v>
      </c>
      <c r="F568" s="159">
        <f>'COG-M'!P421</f>
        <v>0</v>
      </c>
    </row>
    <row r="569" spans="1:6" x14ac:dyDescent="0.25">
      <c r="A569">
        <v>229614</v>
      </c>
      <c r="B569" s="56" t="s">
        <v>913</v>
      </c>
      <c r="C569">
        <v>296</v>
      </c>
      <c r="D569" s="161">
        <v>14</v>
      </c>
      <c r="F569" s="159">
        <f>'COG-M'!P422</f>
        <v>0</v>
      </c>
    </row>
    <row r="570" spans="1:6" x14ac:dyDescent="0.25">
      <c r="A570">
        <v>229615</v>
      </c>
      <c r="B570" s="56" t="s">
        <v>913</v>
      </c>
      <c r="C570">
        <v>296</v>
      </c>
      <c r="D570" s="161">
        <v>15</v>
      </c>
      <c r="F570" s="159">
        <f>'COG-M'!P423</f>
        <v>741780</v>
      </c>
    </row>
    <row r="571" spans="1:6" x14ac:dyDescent="0.25">
      <c r="A571">
        <v>229616</v>
      </c>
      <c r="B571" s="56" t="s">
        <v>913</v>
      </c>
      <c r="C571">
        <v>296</v>
      </c>
      <c r="D571" s="161">
        <v>16</v>
      </c>
      <c r="F571" s="159">
        <f>'COG-M'!P424</f>
        <v>0</v>
      </c>
    </row>
    <row r="572" spans="1:6" x14ac:dyDescent="0.25">
      <c r="A572">
        <v>229617</v>
      </c>
      <c r="B572" s="56" t="s">
        <v>913</v>
      </c>
      <c r="C572">
        <v>296</v>
      </c>
      <c r="D572" s="161">
        <v>17</v>
      </c>
      <c r="F572" s="159">
        <f>'COG-M'!P425</f>
        <v>0</v>
      </c>
    </row>
    <row r="573" spans="1:6" x14ac:dyDescent="0.25">
      <c r="A573">
        <v>229625</v>
      </c>
      <c r="B573" s="56" t="s">
        <v>913</v>
      </c>
      <c r="C573">
        <v>296</v>
      </c>
      <c r="D573" s="161">
        <v>25</v>
      </c>
      <c r="F573" s="159">
        <f>'COG-M'!P426</f>
        <v>0</v>
      </c>
    </row>
    <row r="574" spans="1:6" x14ac:dyDescent="0.25">
      <c r="A574">
        <v>229711</v>
      </c>
      <c r="B574" s="56" t="s">
        <v>913</v>
      </c>
      <c r="C574">
        <v>297</v>
      </c>
      <c r="D574" s="161">
        <v>11</v>
      </c>
      <c r="E574" t="s">
        <v>143</v>
      </c>
      <c r="F574" s="159">
        <f>'COG-M'!P427</f>
        <v>0</v>
      </c>
    </row>
    <row r="575" spans="1:6" x14ac:dyDescent="0.25">
      <c r="A575">
        <v>229714</v>
      </c>
      <c r="B575" s="56" t="s">
        <v>913</v>
      </c>
      <c r="C575">
        <v>297</v>
      </c>
      <c r="D575" s="161">
        <v>14</v>
      </c>
      <c r="F575" s="159">
        <f>'COG-M'!P428</f>
        <v>0</v>
      </c>
    </row>
    <row r="576" spans="1:6" x14ac:dyDescent="0.25">
      <c r="A576">
        <v>229715</v>
      </c>
      <c r="B576" s="56" t="s">
        <v>913</v>
      </c>
      <c r="C576">
        <v>297</v>
      </c>
      <c r="D576" s="161">
        <v>15</v>
      </c>
      <c r="F576" s="159">
        <f>'COG-M'!P429</f>
        <v>0</v>
      </c>
    </row>
    <row r="577" spans="1:6" x14ac:dyDescent="0.25">
      <c r="A577">
        <v>229716</v>
      </c>
      <c r="B577" s="56" t="s">
        <v>913</v>
      </c>
      <c r="C577">
        <v>297</v>
      </c>
      <c r="D577" s="161">
        <v>16</v>
      </c>
      <c r="F577" s="159">
        <f>'COG-M'!P430</f>
        <v>0</v>
      </c>
    </row>
    <row r="578" spans="1:6" x14ac:dyDescent="0.25">
      <c r="A578">
        <v>229717</v>
      </c>
      <c r="B578" s="56" t="s">
        <v>913</v>
      </c>
      <c r="C578">
        <v>297</v>
      </c>
      <c r="D578" s="161">
        <v>17</v>
      </c>
      <c r="F578" s="159">
        <f>'COG-M'!P431</f>
        <v>0</v>
      </c>
    </row>
    <row r="579" spans="1:6" x14ac:dyDescent="0.25">
      <c r="A579">
        <v>229725</v>
      </c>
      <c r="B579" s="56" t="s">
        <v>913</v>
      </c>
      <c r="C579">
        <v>297</v>
      </c>
      <c r="D579" s="161">
        <v>25</v>
      </c>
      <c r="F579" s="159">
        <f>'COG-M'!P432</f>
        <v>0</v>
      </c>
    </row>
    <row r="580" spans="1:6" x14ac:dyDescent="0.25">
      <c r="A580">
        <v>229811</v>
      </c>
      <c r="B580" s="56" t="s">
        <v>913</v>
      </c>
      <c r="C580">
        <v>298</v>
      </c>
      <c r="D580" s="161">
        <v>11</v>
      </c>
      <c r="E580" t="s">
        <v>144</v>
      </c>
      <c r="F580" s="159">
        <f>'COG-M'!P433</f>
        <v>0</v>
      </c>
    </row>
    <row r="581" spans="1:6" x14ac:dyDescent="0.25">
      <c r="A581">
        <v>229814</v>
      </c>
      <c r="B581" s="56" t="s">
        <v>913</v>
      </c>
      <c r="C581">
        <v>298</v>
      </c>
      <c r="D581" s="161">
        <v>14</v>
      </c>
      <c r="F581" s="159">
        <f>'COG-M'!P434</f>
        <v>0</v>
      </c>
    </row>
    <row r="582" spans="1:6" x14ac:dyDescent="0.25">
      <c r="A582">
        <v>229815</v>
      </c>
      <c r="B582" s="56" t="s">
        <v>913</v>
      </c>
      <c r="C582">
        <v>298</v>
      </c>
      <c r="D582" s="161">
        <v>15</v>
      </c>
      <c r="F582" s="159">
        <f>'COG-M'!P435</f>
        <v>409836</v>
      </c>
    </row>
    <row r="583" spans="1:6" x14ac:dyDescent="0.25">
      <c r="A583">
        <v>229816</v>
      </c>
      <c r="B583" s="56" t="s">
        <v>913</v>
      </c>
      <c r="C583">
        <v>298</v>
      </c>
      <c r="D583" s="161">
        <v>16</v>
      </c>
      <c r="F583" s="159">
        <f>'COG-M'!P436</f>
        <v>0</v>
      </c>
    </row>
    <row r="584" spans="1:6" x14ac:dyDescent="0.25">
      <c r="A584">
        <v>229817</v>
      </c>
      <c r="B584" s="56" t="s">
        <v>913</v>
      </c>
      <c r="C584">
        <v>298</v>
      </c>
      <c r="D584" s="161">
        <v>17</v>
      </c>
      <c r="F584" s="159">
        <f>'COG-M'!P437</f>
        <v>0</v>
      </c>
    </row>
    <row r="585" spans="1:6" x14ac:dyDescent="0.25">
      <c r="A585">
        <v>229911</v>
      </c>
      <c r="B585" s="56" t="s">
        <v>913</v>
      </c>
      <c r="C585">
        <v>299</v>
      </c>
      <c r="D585" s="161">
        <v>11</v>
      </c>
      <c r="E585" t="s">
        <v>145</v>
      </c>
      <c r="F585" s="159">
        <f>'COG-M'!P438</f>
        <v>0</v>
      </c>
    </row>
    <row r="586" spans="1:6" x14ac:dyDescent="0.25">
      <c r="A586">
        <v>229914</v>
      </c>
      <c r="B586" s="56" t="s">
        <v>913</v>
      </c>
      <c r="C586">
        <v>299</v>
      </c>
      <c r="D586" s="161">
        <v>14</v>
      </c>
      <c r="F586" s="159">
        <f>'COG-M'!P439</f>
        <v>0</v>
      </c>
    </row>
    <row r="587" spans="1:6" x14ac:dyDescent="0.25">
      <c r="A587">
        <v>229915</v>
      </c>
      <c r="B587" s="56" t="s">
        <v>913</v>
      </c>
      <c r="C587">
        <v>299</v>
      </c>
      <c r="D587" s="161">
        <v>15</v>
      </c>
      <c r="F587" s="159">
        <f>'COG-M'!P440</f>
        <v>0</v>
      </c>
    </row>
    <row r="588" spans="1:6" x14ac:dyDescent="0.25">
      <c r="A588">
        <v>229916</v>
      </c>
      <c r="B588" s="56" t="s">
        <v>913</v>
      </c>
      <c r="C588">
        <v>299</v>
      </c>
      <c r="D588" s="161">
        <v>16</v>
      </c>
      <c r="F588" s="159">
        <f>'COG-M'!P441</f>
        <v>0</v>
      </c>
    </row>
    <row r="589" spans="1:6" x14ac:dyDescent="0.25">
      <c r="A589">
        <v>229917</v>
      </c>
      <c r="B589" s="56" t="s">
        <v>913</v>
      </c>
      <c r="C589">
        <v>299</v>
      </c>
      <c r="D589" s="161">
        <v>17</v>
      </c>
      <c r="F589" s="159">
        <f>'COG-M'!P442</f>
        <v>0</v>
      </c>
    </row>
    <row r="590" spans="1:6" x14ac:dyDescent="0.25">
      <c r="A590">
        <v>300000</v>
      </c>
      <c r="B590" s="56" t="s">
        <v>913</v>
      </c>
      <c r="C590">
        <v>3000</v>
      </c>
      <c r="D590" s="161">
        <v>0</v>
      </c>
      <c r="E590" t="s">
        <v>146</v>
      </c>
      <c r="F590" s="159">
        <f>'COG-M'!P443</f>
        <v>11723686</v>
      </c>
    </row>
    <row r="591" spans="1:6" x14ac:dyDescent="0.25">
      <c r="A591">
        <v>310000</v>
      </c>
      <c r="B591" s="56" t="s">
        <v>913</v>
      </c>
      <c r="C591">
        <v>3100</v>
      </c>
      <c r="D591" s="161">
        <v>0</v>
      </c>
      <c r="E591" t="s">
        <v>147</v>
      </c>
      <c r="F591" s="159">
        <f>'COG-M'!P444</f>
        <v>6357170</v>
      </c>
    </row>
    <row r="592" spans="1:6" x14ac:dyDescent="0.25">
      <c r="A592">
        <v>331111</v>
      </c>
      <c r="B592" s="56" t="s">
        <v>913</v>
      </c>
      <c r="C592">
        <v>311</v>
      </c>
      <c r="D592" s="161">
        <v>11</v>
      </c>
      <c r="E592" t="s">
        <v>148</v>
      </c>
      <c r="F592" s="159">
        <f>'COG-M'!P445</f>
        <v>496743</v>
      </c>
    </row>
    <row r="593" spans="1:6" x14ac:dyDescent="0.25">
      <c r="A593">
        <v>331114</v>
      </c>
      <c r="B593" s="56" t="s">
        <v>913</v>
      </c>
      <c r="C593">
        <v>311</v>
      </c>
      <c r="D593" s="161">
        <v>14</v>
      </c>
      <c r="F593" s="159">
        <f>'COG-M'!P446</f>
        <v>0</v>
      </c>
    </row>
    <row r="594" spans="1:6" x14ac:dyDescent="0.25">
      <c r="A594">
        <v>331115</v>
      </c>
      <c r="B594" s="56" t="s">
        <v>913</v>
      </c>
      <c r="C594">
        <v>311</v>
      </c>
      <c r="D594" s="161">
        <v>15</v>
      </c>
      <c r="F594" s="159">
        <f>'COG-M'!P447</f>
        <v>0</v>
      </c>
    </row>
    <row r="595" spans="1:6" x14ac:dyDescent="0.25">
      <c r="A595">
        <v>331116</v>
      </c>
      <c r="B595" s="56" t="s">
        <v>913</v>
      </c>
      <c r="C595">
        <v>311</v>
      </c>
      <c r="D595" s="161">
        <v>16</v>
      </c>
      <c r="F595" s="159">
        <f>'COG-M'!P448</f>
        <v>0</v>
      </c>
    </row>
    <row r="596" spans="1:6" x14ac:dyDescent="0.25">
      <c r="A596">
        <v>331117</v>
      </c>
      <c r="B596" s="56" t="s">
        <v>913</v>
      </c>
      <c r="C596">
        <v>311</v>
      </c>
      <c r="D596" s="161">
        <v>17</v>
      </c>
      <c r="F596" s="159">
        <f>'COG-M'!P449</f>
        <v>0</v>
      </c>
    </row>
    <row r="597" spans="1:6" x14ac:dyDescent="0.25">
      <c r="A597">
        <v>331125</v>
      </c>
      <c r="B597" s="56" t="s">
        <v>913</v>
      </c>
      <c r="C597">
        <v>311</v>
      </c>
      <c r="D597" s="161">
        <v>25</v>
      </c>
      <c r="F597" s="159">
        <f>'COG-M'!P450</f>
        <v>5463307</v>
      </c>
    </row>
    <row r="598" spans="1:6" x14ac:dyDescent="0.25">
      <c r="A598">
        <v>331211</v>
      </c>
      <c r="B598" s="56" t="s">
        <v>913</v>
      </c>
      <c r="C598">
        <v>312</v>
      </c>
      <c r="D598" s="161">
        <v>11</v>
      </c>
      <c r="E598" t="s">
        <v>149</v>
      </c>
      <c r="F598" s="159">
        <f>'COG-M'!P451</f>
        <v>0</v>
      </c>
    </row>
    <row r="599" spans="1:6" x14ac:dyDescent="0.25">
      <c r="A599">
        <v>331214</v>
      </c>
      <c r="B599" s="56" t="s">
        <v>913</v>
      </c>
      <c r="C599">
        <v>312</v>
      </c>
      <c r="D599" s="161">
        <v>14</v>
      </c>
      <c r="F599" s="159">
        <f>'COG-M'!P452</f>
        <v>0</v>
      </c>
    </row>
    <row r="600" spans="1:6" x14ac:dyDescent="0.25">
      <c r="A600">
        <v>331215</v>
      </c>
      <c r="B600" s="56" t="s">
        <v>913</v>
      </c>
      <c r="C600">
        <v>312</v>
      </c>
      <c r="D600" s="161">
        <v>15</v>
      </c>
      <c r="F600" s="159">
        <f>'COG-M'!P453</f>
        <v>42400</v>
      </c>
    </row>
    <row r="601" spans="1:6" x14ac:dyDescent="0.25">
      <c r="A601">
        <v>331216</v>
      </c>
      <c r="B601" s="56" t="s">
        <v>913</v>
      </c>
      <c r="C601">
        <v>312</v>
      </c>
      <c r="D601" s="161">
        <v>16</v>
      </c>
      <c r="F601" s="159">
        <f>'COG-M'!P454</f>
        <v>0</v>
      </c>
    </row>
    <row r="602" spans="1:6" x14ac:dyDescent="0.25">
      <c r="A602">
        <v>331217</v>
      </c>
      <c r="B602" s="56" t="s">
        <v>913</v>
      </c>
      <c r="C602">
        <v>312</v>
      </c>
      <c r="D602" s="161">
        <v>17</v>
      </c>
      <c r="F602" s="159">
        <f>'COG-M'!P455</f>
        <v>0</v>
      </c>
    </row>
    <row r="603" spans="1:6" x14ac:dyDescent="0.25">
      <c r="A603">
        <v>331311</v>
      </c>
      <c r="B603" s="56" t="s">
        <v>913</v>
      </c>
      <c r="C603">
        <v>313</v>
      </c>
      <c r="D603" s="161">
        <v>11</v>
      </c>
      <c r="E603" t="s">
        <v>150</v>
      </c>
      <c r="F603" s="159">
        <f>'COG-M'!P456</f>
        <v>0</v>
      </c>
    </row>
    <row r="604" spans="1:6" x14ac:dyDescent="0.25">
      <c r="A604">
        <v>331314</v>
      </c>
      <c r="B604" s="56" t="s">
        <v>913</v>
      </c>
      <c r="C604">
        <v>313</v>
      </c>
      <c r="D604" s="161">
        <v>14</v>
      </c>
      <c r="F604" s="159">
        <f>'COG-M'!P457</f>
        <v>0</v>
      </c>
    </row>
    <row r="605" spans="1:6" x14ac:dyDescent="0.25">
      <c r="A605">
        <v>331315</v>
      </c>
      <c r="B605" s="56" t="s">
        <v>913</v>
      </c>
      <c r="C605">
        <v>313</v>
      </c>
      <c r="D605" s="161">
        <v>15</v>
      </c>
      <c r="F605" s="159">
        <f>'COG-M'!P458</f>
        <v>36000</v>
      </c>
    </row>
    <row r="606" spans="1:6" x14ac:dyDescent="0.25">
      <c r="A606">
        <v>331316</v>
      </c>
      <c r="B606" s="56" t="s">
        <v>913</v>
      </c>
      <c r="C606">
        <v>313</v>
      </c>
      <c r="D606" s="161">
        <v>16</v>
      </c>
      <c r="F606" s="159">
        <f>'COG-M'!P459</f>
        <v>0</v>
      </c>
    </row>
    <row r="607" spans="1:6" x14ac:dyDescent="0.25">
      <c r="A607">
        <v>331317</v>
      </c>
      <c r="B607" s="56" t="s">
        <v>913</v>
      </c>
      <c r="C607">
        <v>313</v>
      </c>
      <c r="D607" s="161">
        <v>17</v>
      </c>
      <c r="F607" s="159">
        <f>'COG-M'!P460</f>
        <v>0</v>
      </c>
    </row>
    <row r="608" spans="1:6" x14ac:dyDescent="0.25">
      <c r="A608">
        <v>331411</v>
      </c>
      <c r="B608" s="56" t="s">
        <v>913</v>
      </c>
      <c r="C608">
        <v>314</v>
      </c>
      <c r="D608" s="161">
        <v>11</v>
      </c>
      <c r="E608" t="s">
        <v>151</v>
      </c>
      <c r="F608" s="159">
        <f>'COG-M'!P461</f>
        <v>0</v>
      </c>
    </row>
    <row r="609" spans="1:6" x14ac:dyDescent="0.25">
      <c r="A609">
        <v>331414</v>
      </c>
      <c r="B609" s="56" t="s">
        <v>913</v>
      </c>
      <c r="C609">
        <v>314</v>
      </c>
      <c r="D609" s="161">
        <v>14</v>
      </c>
      <c r="F609" s="159">
        <f>'COG-M'!P462</f>
        <v>0</v>
      </c>
    </row>
    <row r="610" spans="1:6" x14ac:dyDescent="0.25">
      <c r="A610">
        <v>331415</v>
      </c>
      <c r="B610" s="56" t="s">
        <v>913</v>
      </c>
      <c r="C610">
        <v>314</v>
      </c>
      <c r="D610" s="161">
        <v>15</v>
      </c>
      <c r="F610" s="159">
        <f>'COG-M'!P463</f>
        <v>228000</v>
      </c>
    </row>
    <row r="611" spans="1:6" x14ac:dyDescent="0.25">
      <c r="A611">
        <v>331416</v>
      </c>
      <c r="B611" s="56" t="s">
        <v>913</v>
      </c>
      <c r="C611">
        <v>314</v>
      </c>
      <c r="D611" s="161">
        <v>16</v>
      </c>
      <c r="F611" s="159">
        <f>'COG-M'!P464</f>
        <v>0</v>
      </c>
    </row>
    <row r="612" spans="1:6" x14ac:dyDescent="0.25">
      <c r="A612">
        <v>331417</v>
      </c>
      <c r="B612" s="56" t="s">
        <v>913</v>
      </c>
      <c r="C612">
        <v>314</v>
      </c>
      <c r="D612" s="161">
        <v>17</v>
      </c>
      <c r="F612" s="159">
        <f>'COG-M'!P465</f>
        <v>0</v>
      </c>
    </row>
    <row r="613" spans="1:6" x14ac:dyDescent="0.25">
      <c r="A613">
        <v>331511</v>
      </c>
      <c r="B613" s="56" t="s">
        <v>913</v>
      </c>
      <c r="C613">
        <v>315</v>
      </c>
      <c r="D613" s="161">
        <v>11</v>
      </c>
      <c r="E613" t="s">
        <v>152</v>
      </c>
      <c r="F613" s="159">
        <f>'COG-M'!P466</f>
        <v>0</v>
      </c>
    </row>
    <row r="614" spans="1:6" x14ac:dyDescent="0.25">
      <c r="A614">
        <v>331514</v>
      </c>
      <c r="B614" s="56" t="s">
        <v>913</v>
      </c>
      <c r="C614">
        <v>315</v>
      </c>
      <c r="D614" s="161">
        <v>14</v>
      </c>
      <c r="F614" s="159">
        <f>'COG-M'!P467</f>
        <v>0</v>
      </c>
    </row>
    <row r="615" spans="1:6" x14ac:dyDescent="0.25">
      <c r="A615">
        <v>331515</v>
      </c>
      <c r="B615" s="56" t="s">
        <v>913</v>
      </c>
      <c r="C615">
        <v>315</v>
      </c>
      <c r="D615" s="161">
        <v>15</v>
      </c>
      <c r="F615" s="159">
        <f>'COG-M'!P468</f>
        <v>0</v>
      </c>
    </row>
    <row r="616" spans="1:6" x14ac:dyDescent="0.25">
      <c r="A616">
        <v>331516</v>
      </c>
      <c r="B616" s="56" t="s">
        <v>913</v>
      </c>
      <c r="C616">
        <v>315</v>
      </c>
      <c r="D616" s="161">
        <v>16</v>
      </c>
      <c r="F616" s="159">
        <f>'COG-M'!P469</f>
        <v>0</v>
      </c>
    </row>
    <row r="617" spans="1:6" x14ac:dyDescent="0.25">
      <c r="A617">
        <v>331517</v>
      </c>
      <c r="B617" s="56" t="s">
        <v>913</v>
      </c>
      <c r="C617">
        <v>315</v>
      </c>
      <c r="D617" s="161">
        <v>17</v>
      </c>
      <c r="F617" s="159">
        <f>'COG-M'!P470</f>
        <v>0</v>
      </c>
    </row>
    <row r="618" spans="1:6" x14ac:dyDescent="0.25">
      <c r="A618">
        <v>331611</v>
      </c>
      <c r="B618" s="56" t="s">
        <v>913</v>
      </c>
      <c r="C618">
        <v>316</v>
      </c>
      <c r="D618" s="161">
        <v>11</v>
      </c>
      <c r="E618" t="s">
        <v>153</v>
      </c>
      <c r="F618" s="159">
        <f>'COG-M'!P471</f>
        <v>0</v>
      </c>
    </row>
    <row r="619" spans="1:6" x14ac:dyDescent="0.25">
      <c r="A619">
        <v>331614</v>
      </c>
      <c r="B619" s="56" t="s">
        <v>913</v>
      </c>
      <c r="C619">
        <v>316</v>
      </c>
      <c r="D619" s="161">
        <v>14</v>
      </c>
      <c r="F619" s="159">
        <f>'COG-M'!P472</f>
        <v>0</v>
      </c>
    </row>
    <row r="620" spans="1:6" x14ac:dyDescent="0.25">
      <c r="A620">
        <v>331615</v>
      </c>
      <c r="B620" s="56" t="s">
        <v>913</v>
      </c>
      <c r="C620">
        <v>316</v>
      </c>
      <c r="D620" s="161">
        <v>15</v>
      </c>
      <c r="F620" s="159">
        <f>'COG-M'!P473</f>
        <v>0</v>
      </c>
    </row>
    <row r="621" spans="1:6" x14ac:dyDescent="0.25">
      <c r="A621">
        <v>331616</v>
      </c>
      <c r="B621" s="56" t="s">
        <v>913</v>
      </c>
      <c r="C621">
        <v>316</v>
      </c>
      <c r="D621" s="161">
        <v>16</v>
      </c>
      <c r="F621" s="159">
        <f>'COG-M'!P474</f>
        <v>0</v>
      </c>
    </row>
    <row r="622" spans="1:6" x14ac:dyDescent="0.25">
      <c r="A622">
        <v>331617</v>
      </c>
      <c r="B622" s="56" t="s">
        <v>913</v>
      </c>
      <c r="C622">
        <v>316</v>
      </c>
      <c r="D622" s="161">
        <v>17</v>
      </c>
      <c r="F622" s="159">
        <f>'COG-M'!P475</f>
        <v>0</v>
      </c>
    </row>
    <row r="623" spans="1:6" x14ac:dyDescent="0.25">
      <c r="A623">
        <v>331711</v>
      </c>
      <c r="B623" s="56" t="s">
        <v>913</v>
      </c>
      <c r="C623">
        <v>317</v>
      </c>
      <c r="D623" s="161">
        <v>11</v>
      </c>
      <c r="E623" t="s">
        <v>154</v>
      </c>
      <c r="F623" s="159">
        <f>'COG-M'!P476</f>
        <v>0</v>
      </c>
    </row>
    <row r="624" spans="1:6" x14ac:dyDescent="0.25">
      <c r="A624">
        <v>331714</v>
      </c>
      <c r="B624" s="56" t="s">
        <v>913</v>
      </c>
      <c r="C624">
        <v>317</v>
      </c>
      <c r="D624" s="161">
        <v>14</v>
      </c>
      <c r="F624" s="159">
        <f>'COG-M'!P477</f>
        <v>0</v>
      </c>
    </row>
    <row r="625" spans="1:6" x14ac:dyDescent="0.25">
      <c r="A625">
        <v>331715</v>
      </c>
      <c r="B625" s="56" t="s">
        <v>913</v>
      </c>
      <c r="C625">
        <v>317</v>
      </c>
      <c r="D625" s="161">
        <v>15</v>
      </c>
      <c r="F625" s="159">
        <f>'COG-M'!P478</f>
        <v>90720</v>
      </c>
    </row>
    <row r="626" spans="1:6" x14ac:dyDescent="0.25">
      <c r="A626">
        <v>331716</v>
      </c>
      <c r="B626" s="56" t="s">
        <v>913</v>
      </c>
      <c r="C626">
        <v>317</v>
      </c>
      <c r="D626" s="161">
        <v>16</v>
      </c>
      <c r="F626" s="159">
        <f>'COG-M'!P479</f>
        <v>0</v>
      </c>
    </row>
    <row r="627" spans="1:6" x14ac:dyDescent="0.25">
      <c r="A627">
        <v>331717</v>
      </c>
      <c r="B627" s="56" t="s">
        <v>913</v>
      </c>
      <c r="C627">
        <v>317</v>
      </c>
      <c r="D627" s="161">
        <v>17</v>
      </c>
      <c r="F627" s="159">
        <f>'COG-M'!P480</f>
        <v>0</v>
      </c>
    </row>
    <row r="628" spans="1:6" x14ac:dyDescent="0.25">
      <c r="A628">
        <v>331811</v>
      </c>
      <c r="B628" s="56" t="s">
        <v>913</v>
      </c>
      <c r="C628">
        <v>318</v>
      </c>
      <c r="D628" s="161">
        <v>11</v>
      </c>
      <c r="E628" t="s">
        <v>155</v>
      </c>
      <c r="F628" s="159">
        <f>'COG-M'!P481</f>
        <v>0</v>
      </c>
    </row>
    <row r="629" spans="1:6" x14ac:dyDescent="0.25">
      <c r="A629">
        <v>331814</v>
      </c>
      <c r="B629" s="56" t="s">
        <v>913</v>
      </c>
      <c r="C629">
        <v>318</v>
      </c>
      <c r="D629" s="161">
        <v>14</v>
      </c>
      <c r="F629" s="159">
        <f>'COG-M'!P482</f>
        <v>0</v>
      </c>
    </row>
    <row r="630" spans="1:6" x14ac:dyDescent="0.25">
      <c r="A630">
        <v>331815</v>
      </c>
      <c r="B630" s="56" t="s">
        <v>913</v>
      </c>
      <c r="C630">
        <v>318</v>
      </c>
      <c r="D630" s="161">
        <v>15</v>
      </c>
      <c r="F630" s="159">
        <f>'COG-M'!P483</f>
        <v>0</v>
      </c>
    </row>
    <row r="631" spans="1:6" x14ac:dyDescent="0.25">
      <c r="A631">
        <v>331816</v>
      </c>
      <c r="B631" s="56" t="s">
        <v>913</v>
      </c>
      <c r="C631">
        <v>318</v>
      </c>
      <c r="D631" s="161">
        <v>16</v>
      </c>
      <c r="F631" s="159">
        <f>'COG-M'!P484</f>
        <v>0</v>
      </c>
    </row>
    <row r="632" spans="1:6" x14ac:dyDescent="0.25">
      <c r="A632">
        <v>331817</v>
      </c>
      <c r="B632" s="56" t="s">
        <v>913</v>
      </c>
      <c r="C632">
        <v>318</v>
      </c>
      <c r="D632" s="161">
        <v>17</v>
      </c>
      <c r="F632" s="159">
        <f>'COG-M'!P485</f>
        <v>0</v>
      </c>
    </row>
    <row r="633" spans="1:6" x14ac:dyDescent="0.25">
      <c r="A633">
        <v>331911</v>
      </c>
      <c r="B633" s="56" t="s">
        <v>913</v>
      </c>
      <c r="C633">
        <v>319</v>
      </c>
      <c r="D633" s="161">
        <v>11</v>
      </c>
      <c r="E633" t="s">
        <v>156</v>
      </c>
      <c r="F633" s="159">
        <f>'COG-M'!P486</f>
        <v>0</v>
      </c>
    </row>
    <row r="634" spans="1:6" x14ac:dyDescent="0.25">
      <c r="A634">
        <v>331914</v>
      </c>
      <c r="B634" s="56" t="s">
        <v>913</v>
      </c>
      <c r="C634">
        <v>319</v>
      </c>
      <c r="D634" s="161">
        <v>14</v>
      </c>
      <c r="F634" s="159">
        <f>'COG-M'!P487</f>
        <v>0</v>
      </c>
    </row>
    <row r="635" spans="1:6" x14ac:dyDescent="0.25">
      <c r="A635">
        <v>331915</v>
      </c>
      <c r="B635" s="56" t="s">
        <v>913</v>
      </c>
      <c r="C635">
        <v>319</v>
      </c>
      <c r="D635" s="161">
        <v>15</v>
      </c>
      <c r="F635" s="159">
        <f>'COG-M'!P488</f>
        <v>0</v>
      </c>
    </row>
    <row r="636" spans="1:6" x14ac:dyDescent="0.25">
      <c r="A636">
        <v>331916</v>
      </c>
      <c r="B636" s="56" t="s">
        <v>913</v>
      </c>
      <c r="C636">
        <v>319</v>
      </c>
      <c r="D636" s="161">
        <v>16</v>
      </c>
      <c r="F636" s="159">
        <f>'COG-M'!P489</f>
        <v>0</v>
      </c>
    </row>
    <row r="637" spans="1:6" x14ac:dyDescent="0.25">
      <c r="A637">
        <v>331917</v>
      </c>
      <c r="B637" s="56" t="s">
        <v>913</v>
      </c>
      <c r="C637">
        <v>319</v>
      </c>
      <c r="D637" s="161">
        <v>17</v>
      </c>
      <c r="F637" s="159">
        <f>'COG-M'!P490</f>
        <v>0</v>
      </c>
    </row>
    <row r="638" spans="1:6" x14ac:dyDescent="0.25">
      <c r="A638">
        <v>320000</v>
      </c>
      <c r="B638" s="56" t="s">
        <v>913</v>
      </c>
      <c r="C638">
        <v>3200</v>
      </c>
      <c r="D638" s="161">
        <v>0</v>
      </c>
      <c r="E638" t="s">
        <v>157</v>
      </c>
      <c r="F638" s="159">
        <f>'COG-M'!P491</f>
        <v>467196</v>
      </c>
    </row>
    <row r="639" spans="1:6" x14ac:dyDescent="0.25">
      <c r="A639">
        <v>332111</v>
      </c>
      <c r="B639" s="56" t="s">
        <v>913</v>
      </c>
      <c r="C639">
        <v>321</v>
      </c>
      <c r="D639" s="161">
        <v>11</v>
      </c>
      <c r="E639" t="s">
        <v>158</v>
      </c>
      <c r="F639" s="159">
        <f>'COG-M'!P492</f>
        <v>0</v>
      </c>
    </row>
    <row r="640" spans="1:6" x14ac:dyDescent="0.25">
      <c r="A640">
        <v>332114</v>
      </c>
      <c r="B640" s="56" t="s">
        <v>913</v>
      </c>
      <c r="C640">
        <v>321</v>
      </c>
      <c r="D640" s="161">
        <v>14</v>
      </c>
      <c r="F640" s="159">
        <f>'COG-M'!P493</f>
        <v>0</v>
      </c>
    </row>
    <row r="641" spans="1:6" x14ac:dyDescent="0.25">
      <c r="A641">
        <v>332115</v>
      </c>
      <c r="B641" s="56" t="s">
        <v>913</v>
      </c>
      <c r="C641">
        <v>321</v>
      </c>
      <c r="D641" s="161">
        <v>15</v>
      </c>
      <c r="F641" s="159">
        <f>'COG-M'!P494</f>
        <v>30000</v>
      </c>
    </row>
    <row r="642" spans="1:6" x14ac:dyDescent="0.25">
      <c r="A642">
        <v>332116</v>
      </c>
      <c r="B642" s="56" t="s">
        <v>913</v>
      </c>
      <c r="C642">
        <v>321</v>
      </c>
      <c r="D642" s="161">
        <v>16</v>
      </c>
      <c r="F642" s="159">
        <f>'COG-M'!P495</f>
        <v>0</v>
      </c>
    </row>
    <row r="643" spans="1:6" x14ac:dyDescent="0.25">
      <c r="A643">
        <v>332117</v>
      </c>
      <c r="B643" s="56" t="s">
        <v>913</v>
      </c>
      <c r="C643">
        <v>321</v>
      </c>
      <c r="D643" s="161">
        <v>17</v>
      </c>
      <c r="F643" s="159">
        <f>'COG-M'!P496</f>
        <v>0</v>
      </c>
    </row>
    <row r="644" spans="1:6" x14ac:dyDescent="0.25">
      <c r="A644">
        <v>332211</v>
      </c>
      <c r="B644" s="56" t="s">
        <v>913</v>
      </c>
      <c r="C644">
        <v>322</v>
      </c>
      <c r="D644" s="161">
        <v>11</v>
      </c>
      <c r="E644" t="s">
        <v>159</v>
      </c>
      <c r="F644" s="159">
        <f>'COG-M'!P497</f>
        <v>0</v>
      </c>
    </row>
    <row r="645" spans="1:6" x14ac:dyDescent="0.25">
      <c r="A645">
        <v>332214</v>
      </c>
      <c r="B645" s="56" t="s">
        <v>913</v>
      </c>
      <c r="C645">
        <v>322</v>
      </c>
      <c r="D645" s="161">
        <v>14</v>
      </c>
      <c r="F645" s="159">
        <f>'COG-M'!P498</f>
        <v>0</v>
      </c>
    </row>
    <row r="646" spans="1:6" x14ac:dyDescent="0.25">
      <c r="A646">
        <v>332215</v>
      </c>
      <c r="B646" s="56" t="s">
        <v>913</v>
      </c>
      <c r="C646">
        <v>322</v>
      </c>
      <c r="D646" s="161">
        <v>15</v>
      </c>
      <c r="F646" s="159">
        <f>'COG-M'!P499</f>
        <v>199200</v>
      </c>
    </row>
    <row r="647" spans="1:6" x14ac:dyDescent="0.25">
      <c r="A647">
        <v>332216</v>
      </c>
      <c r="B647" s="56" t="s">
        <v>913</v>
      </c>
      <c r="C647">
        <v>322</v>
      </c>
      <c r="D647" s="161">
        <v>16</v>
      </c>
      <c r="F647" s="159">
        <f>'COG-M'!P500</f>
        <v>0</v>
      </c>
    </row>
    <row r="648" spans="1:6" x14ac:dyDescent="0.25">
      <c r="A648">
        <v>332217</v>
      </c>
      <c r="B648" s="56" t="s">
        <v>913</v>
      </c>
      <c r="C648">
        <v>322</v>
      </c>
      <c r="D648" s="161">
        <v>17</v>
      </c>
      <c r="F648" s="159">
        <f>'COG-M'!P501</f>
        <v>0</v>
      </c>
    </row>
    <row r="649" spans="1:6" x14ac:dyDescent="0.25">
      <c r="A649">
        <v>332225</v>
      </c>
      <c r="B649" s="56" t="s">
        <v>913</v>
      </c>
      <c r="C649">
        <v>322</v>
      </c>
      <c r="D649" s="161">
        <v>25</v>
      </c>
      <c r="F649" s="159">
        <f>'COG-M'!P502</f>
        <v>0</v>
      </c>
    </row>
    <row r="650" spans="1:6" x14ac:dyDescent="0.25">
      <c r="A650">
        <v>332311</v>
      </c>
      <c r="B650" s="56" t="s">
        <v>913</v>
      </c>
      <c r="C650">
        <v>323</v>
      </c>
      <c r="D650" s="161">
        <v>11</v>
      </c>
      <c r="E650" t="s">
        <v>160</v>
      </c>
      <c r="F650" s="159">
        <f>'COG-M'!P503</f>
        <v>0</v>
      </c>
    </row>
    <row r="651" spans="1:6" x14ac:dyDescent="0.25">
      <c r="A651">
        <v>332314</v>
      </c>
      <c r="B651" s="56" t="s">
        <v>913</v>
      </c>
      <c r="C651">
        <v>323</v>
      </c>
      <c r="D651" s="161">
        <v>14</v>
      </c>
      <c r="F651" s="159">
        <f>'COG-M'!P504</f>
        <v>0</v>
      </c>
    </row>
    <row r="652" spans="1:6" x14ac:dyDescent="0.25">
      <c r="A652">
        <v>332315</v>
      </c>
      <c r="B652" s="56" t="s">
        <v>913</v>
      </c>
      <c r="C652">
        <v>323</v>
      </c>
      <c r="D652" s="161">
        <v>15</v>
      </c>
      <c r="F652" s="159">
        <f>'COG-M'!P505</f>
        <v>0</v>
      </c>
    </row>
    <row r="653" spans="1:6" x14ac:dyDescent="0.25">
      <c r="A653">
        <v>332316</v>
      </c>
      <c r="B653" s="56" t="s">
        <v>913</v>
      </c>
      <c r="C653">
        <v>323</v>
      </c>
      <c r="D653" s="161">
        <v>16</v>
      </c>
      <c r="F653" s="159">
        <f>'COG-M'!P506</f>
        <v>0</v>
      </c>
    </row>
    <row r="654" spans="1:6" x14ac:dyDescent="0.25">
      <c r="A654">
        <v>332317</v>
      </c>
      <c r="B654" s="56" t="s">
        <v>913</v>
      </c>
      <c r="C654">
        <v>323</v>
      </c>
      <c r="D654" s="161">
        <v>17</v>
      </c>
      <c r="F654" s="159">
        <f>'COG-M'!P507</f>
        <v>0</v>
      </c>
    </row>
    <row r="655" spans="1:6" x14ac:dyDescent="0.25">
      <c r="A655">
        <v>332411</v>
      </c>
      <c r="B655" s="56" t="s">
        <v>913</v>
      </c>
      <c r="C655">
        <v>324</v>
      </c>
      <c r="D655" s="161">
        <v>11</v>
      </c>
      <c r="E655" t="s">
        <v>161</v>
      </c>
      <c r="F655" s="159">
        <f>'COG-M'!P508</f>
        <v>0</v>
      </c>
    </row>
    <row r="656" spans="1:6" x14ac:dyDescent="0.25">
      <c r="A656">
        <v>332414</v>
      </c>
      <c r="B656" s="56" t="s">
        <v>913</v>
      </c>
      <c r="C656">
        <v>324</v>
      </c>
      <c r="D656" s="161">
        <v>14</v>
      </c>
      <c r="F656" s="159">
        <f>'COG-M'!P509</f>
        <v>0</v>
      </c>
    </row>
    <row r="657" spans="1:6" x14ac:dyDescent="0.25">
      <c r="A657">
        <v>332415</v>
      </c>
      <c r="B657" s="56" t="s">
        <v>913</v>
      </c>
      <c r="C657">
        <v>324</v>
      </c>
      <c r="D657" s="161">
        <v>15</v>
      </c>
      <c r="F657" s="159">
        <f>'COG-M'!P510</f>
        <v>0</v>
      </c>
    </row>
    <row r="658" spans="1:6" x14ac:dyDescent="0.25">
      <c r="A658">
        <v>332416</v>
      </c>
      <c r="B658" s="56" t="s">
        <v>913</v>
      </c>
      <c r="C658">
        <v>324</v>
      </c>
      <c r="D658" s="161">
        <v>16</v>
      </c>
      <c r="F658" s="159">
        <f>'COG-M'!P511</f>
        <v>0</v>
      </c>
    </row>
    <row r="659" spans="1:6" x14ac:dyDescent="0.25">
      <c r="A659">
        <v>332417</v>
      </c>
      <c r="B659" s="56" t="s">
        <v>913</v>
      </c>
      <c r="C659">
        <v>324</v>
      </c>
      <c r="D659" s="161">
        <v>17</v>
      </c>
      <c r="F659" s="159">
        <f>'COG-M'!P512</f>
        <v>0</v>
      </c>
    </row>
    <row r="660" spans="1:6" x14ac:dyDescent="0.25">
      <c r="A660">
        <v>332511</v>
      </c>
      <c r="B660" s="56" t="s">
        <v>913</v>
      </c>
      <c r="C660">
        <v>325</v>
      </c>
      <c r="D660" s="161">
        <v>11</v>
      </c>
      <c r="E660" t="s">
        <v>162</v>
      </c>
      <c r="F660" s="159">
        <f>'COG-M'!P513</f>
        <v>0</v>
      </c>
    </row>
    <row r="661" spans="1:6" x14ac:dyDescent="0.25">
      <c r="A661">
        <v>332514</v>
      </c>
      <c r="B661" s="56" t="s">
        <v>913</v>
      </c>
      <c r="C661">
        <v>325</v>
      </c>
      <c r="D661" s="161">
        <v>14</v>
      </c>
      <c r="F661" s="159">
        <f>'COG-M'!P514</f>
        <v>0</v>
      </c>
    </row>
    <row r="662" spans="1:6" x14ac:dyDescent="0.25">
      <c r="A662">
        <v>332515</v>
      </c>
      <c r="B662" s="56" t="s">
        <v>913</v>
      </c>
      <c r="C662">
        <v>325</v>
      </c>
      <c r="D662" s="161">
        <v>15</v>
      </c>
      <c r="F662" s="159">
        <f>'COG-M'!P515</f>
        <v>0</v>
      </c>
    </row>
    <row r="663" spans="1:6" x14ac:dyDescent="0.25">
      <c r="A663">
        <v>332516</v>
      </c>
      <c r="B663" s="56" t="s">
        <v>913</v>
      </c>
      <c r="C663">
        <v>325</v>
      </c>
      <c r="D663" s="161">
        <v>16</v>
      </c>
      <c r="F663" s="159">
        <f>'COG-M'!P516</f>
        <v>0</v>
      </c>
    </row>
    <row r="664" spans="1:6" x14ac:dyDescent="0.25">
      <c r="A664">
        <v>332517</v>
      </c>
      <c r="B664" s="56" t="s">
        <v>913</v>
      </c>
      <c r="C664">
        <v>325</v>
      </c>
      <c r="D664" s="161">
        <v>17</v>
      </c>
      <c r="F664" s="159">
        <f>'COG-M'!P517</f>
        <v>0</v>
      </c>
    </row>
    <row r="665" spans="1:6" x14ac:dyDescent="0.25">
      <c r="A665">
        <v>332611</v>
      </c>
      <c r="B665" s="56" t="s">
        <v>913</v>
      </c>
      <c r="C665">
        <v>326</v>
      </c>
      <c r="D665" s="161">
        <v>11</v>
      </c>
      <c r="E665" t="s">
        <v>163</v>
      </c>
      <c r="F665" s="159">
        <f>'COG-M'!P518</f>
        <v>0</v>
      </c>
    </row>
    <row r="666" spans="1:6" x14ac:dyDescent="0.25">
      <c r="A666">
        <v>332614</v>
      </c>
      <c r="B666" s="56" t="s">
        <v>913</v>
      </c>
      <c r="C666">
        <v>326</v>
      </c>
      <c r="D666" s="161">
        <v>14</v>
      </c>
      <c r="F666" s="159">
        <f>'COG-M'!P519</f>
        <v>0</v>
      </c>
    </row>
    <row r="667" spans="1:6" x14ac:dyDescent="0.25">
      <c r="A667">
        <v>332615</v>
      </c>
      <c r="B667" s="56" t="s">
        <v>913</v>
      </c>
      <c r="C667">
        <v>326</v>
      </c>
      <c r="D667" s="161">
        <v>15</v>
      </c>
      <c r="F667" s="159">
        <f>'COG-M'!P520</f>
        <v>237996</v>
      </c>
    </row>
    <row r="668" spans="1:6" x14ac:dyDescent="0.25">
      <c r="A668">
        <v>332616</v>
      </c>
      <c r="B668" s="56" t="s">
        <v>913</v>
      </c>
      <c r="C668">
        <v>326</v>
      </c>
      <c r="D668" s="161">
        <v>16</v>
      </c>
      <c r="F668" s="159">
        <f>'COG-M'!P521</f>
        <v>0</v>
      </c>
    </row>
    <row r="669" spans="1:6" x14ac:dyDescent="0.25">
      <c r="A669">
        <v>332617</v>
      </c>
      <c r="B669" s="56" t="s">
        <v>913</v>
      </c>
      <c r="C669">
        <v>326</v>
      </c>
      <c r="D669" s="161">
        <v>17</v>
      </c>
      <c r="F669" s="159">
        <f>'COG-M'!P522</f>
        <v>0</v>
      </c>
    </row>
    <row r="670" spans="1:6" x14ac:dyDescent="0.25">
      <c r="A670">
        <v>332625</v>
      </c>
      <c r="B670" s="56" t="s">
        <v>913</v>
      </c>
      <c r="C670">
        <v>326</v>
      </c>
      <c r="D670" s="161">
        <v>25</v>
      </c>
      <c r="F670" s="159">
        <f>'COG-M'!P523</f>
        <v>0</v>
      </c>
    </row>
    <row r="671" spans="1:6" x14ac:dyDescent="0.25">
      <c r="A671">
        <v>332711</v>
      </c>
      <c r="B671" s="56" t="s">
        <v>913</v>
      </c>
      <c r="C671">
        <v>327</v>
      </c>
      <c r="D671" s="161">
        <v>11</v>
      </c>
      <c r="E671" t="s">
        <v>164</v>
      </c>
      <c r="F671" s="159">
        <f>'COG-M'!P524</f>
        <v>0</v>
      </c>
    </row>
    <row r="672" spans="1:6" x14ac:dyDescent="0.25">
      <c r="A672">
        <v>332714</v>
      </c>
      <c r="B672" s="56" t="s">
        <v>913</v>
      </c>
      <c r="C672">
        <v>327</v>
      </c>
      <c r="D672" s="161">
        <v>14</v>
      </c>
      <c r="F672" s="159">
        <f>'COG-M'!P525</f>
        <v>0</v>
      </c>
    </row>
    <row r="673" spans="1:6" x14ac:dyDescent="0.25">
      <c r="A673">
        <v>332715</v>
      </c>
      <c r="B673" s="56" t="s">
        <v>913</v>
      </c>
      <c r="C673">
        <v>327</v>
      </c>
      <c r="D673" s="161">
        <v>15</v>
      </c>
      <c r="F673" s="159">
        <f>'COG-M'!P526</f>
        <v>0</v>
      </c>
    </row>
    <row r="674" spans="1:6" x14ac:dyDescent="0.25">
      <c r="A674">
        <v>332716</v>
      </c>
      <c r="B674" s="56" t="s">
        <v>913</v>
      </c>
      <c r="C674">
        <v>327</v>
      </c>
      <c r="D674" s="161">
        <v>16</v>
      </c>
      <c r="F674" s="159">
        <f>'COG-M'!P527</f>
        <v>0</v>
      </c>
    </row>
    <row r="675" spans="1:6" x14ac:dyDescent="0.25">
      <c r="A675">
        <v>332717</v>
      </c>
      <c r="B675" s="56" t="s">
        <v>913</v>
      </c>
      <c r="C675">
        <v>327</v>
      </c>
      <c r="D675" s="161">
        <v>17</v>
      </c>
      <c r="F675" s="159">
        <f>'COG-M'!P528</f>
        <v>0</v>
      </c>
    </row>
    <row r="676" spans="1:6" x14ac:dyDescent="0.25">
      <c r="A676">
        <v>332811</v>
      </c>
      <c r="B676" s="56" t="s">
        <v>913</v>
      </c>
      <c r="C676">
        <v>328</v>
      </c>
      <c r="D676" s="161">
        <v>11</v>
      </c>
      <c r="E676" t="s">
        <v>165</v>
      </c>
      <c r="F676" s="159">
        <f>'COG-M'!P529</f>
        <v>0</v>
      </c>
    </row>
    <row r="677" spans="1:6" x14ac:dyDescent="0.25">
      <c r="A677">
        <v>332814</v>
      </c>
      <c r="B677" s="56" t="s">
        <v>913</v>
      </c>
      <c r="C677">
        <v>328</v>
      </c>
      <c r="D677" s="161">
        <v>14</v>
      </c>
      <c r="F677" s="159">
        <f>'COG-M'!P530</f>
        <v>0</v>
      </c>
    </row>
    <row r="678" spans="1:6" x14ac:dyDescent="0.25">
      <c r="A678">
        <v>332815</v>
      </c>
      <c r="B678" s="56" t="s">
        <v>913</v>
      </c>
      <c r="C678">
        <v>328</v>
      </c>
      <c r="D678" s="161">
        <v>15</v>
      </c>
      <c r="F678" s="159">
        <f>'COG-M'!P531</f>
        <v>0</v>
      </c>
    </row>
    <row r="679" spans="1:6" x14ac:dyDescent="0.25">
      <c r="A679">
        <v>332816</v>
      </c>
      <c r="B679" s="56" t="s">
        <v>913</v>
      </c>
      <c r="C679">
        <v>328</v>
      </c>
      <c r="D679" s="161">
        <v>16</v>
      </c>
      <c r="F679" s="159">
        <f>'COG-M'!P532</f>
        <v>0</v>
      </c>
    </row>
    <row r="680" spans="1:6" x14ac:dyDescent="0.25">
      <c r="A680">
        <v>332817</v>
      </c>
      <c r="B680" s="56" t="s">
        <v>913</v>
      </c>
      <c r="C680">
        <v>328</v>
      </c>
      <c r="D680" s="161">
        <v>17</v>
      </c>
      <c r="F680" s="159">
        <f>'COG-M'!P533</f>
        <v>0</v>
      </c>
    </row>
    <row r="681" spans="1:6" x14ac:dyDescent="0.25">
      <c r="A681">
        <v>332825</v>
      </c>
      <c r="B681" s="56" t="s">
        <v>913</v>
      </c>
      <c r="C681">
        <v>328</v>
      </c>
      <c r="D681" s="161">
        <v>25</v>
      </c>
      <c r="F681" s="159">
        <f>'COG-M'!P534</f>
        <v>0</v>
      </c>
    </row>
    <row r="682" spans="1:6" x14ac:dyDescent="0.25">
      <c r="A682">
        <v>332911</v>
      </c>
      <c r="B682" s="56" t="s">
        <v>913</v>
      </c>
      <c r="C682">
        <v>329</v>
      </c>
      <c r="D682" s="161">
        <v>11</v>
      </c>
      <c r="E682" t="s">
        <v>166</v>
      </c>
      <c r="F682" s="159">
        <f>'COG-M'!P535</f>
        <v>0</v>
      </c>
    </row>
    <row r="683" spans="1:6" x14ac:dyDescent="0.25">
      <c r="A683">
        <v>332914</v>
      </c>
      <c r="B683" s="56" t="s">
        <v>913</v>
      </c>
      <c r="C683">
        <v>329</v>
      </c>
      <c r="D683" s="161">
        <v>14</v>
      </c>
      <c r="F683" s="159">
        <f>'COG-M'!P536</f>
        <v>0</v>
      </c>
    </row>
    <row r="684" spans="1:6" x14ac:dyDescent="0.25">
      <c r="A684">
        <v>332915</v>
      </c>
      <c r="B684" s="56" t="s">
        <v>913</v>
      </c>
      <c r="C684">
        <v>329</v>
      </c>
      <c r="D684" s="161">
        <v>15</v>
      </c>
      <c r="F684" s="159">
        <f>'COG-M'!P537</f>
        <v>0</v>
      </c>
    </row>
    <row r="685" spans="1:6" x14ac:dyDescent="0.25">
      <c r="A685">
        <v>332916</v>
      </c>
      <c r="B685" s="56" t="s">
        <v>913</v>
      </c>
      <c r="C685">
        <v>329</v>
      </c>
      <c r="D685" s="161">
        <v>16</v>
      </c>
      <c r="F685" s="159">
        <f>'COG-M'!P538</f>
        <v>0</v>
      </c>
    </row>
    <row r="686" spans="1:6" x14ac:dyDescent="0.25">
      <c r="A686">
        <v>332917</v>
      </c>
      <c r="B686" s="56" t="s">
        <v>913</v>
      </c>
      <c r="C686">
        <v>329</v>
      </c>
      <c r="D686" s="161">
        <v>17</v>
      </c>
      <c r="F686" s="159">
        <f>'COG-M'!P539</f>
        <v>0</v>
      </c>
    </row>
    <row r="687" spans="1:6" x14ac:dyDescent="0.25">
      <c r="A687">
        <v>330000</v>
      </c>
      <c r="B687" s="56" t="s">
        <v>913</v>
      </c>
      <c r="C687">
        <v>3300</v>
      </c>
      <c r="D687" s="161">
        <v>0</v>
      </c>
      <c r="E687" t="s">
        <v>167</v>
      </c>
      <c r="F687" s="159">
        <f>'COG-M'!P540</f>
        <v>208584</v>
      </c>
    </row>
    <row r="688" spans="1:6" x14ac:dyDescent="0.25">
      <c r="A688">
        <v>333111</v>
      </c>
      <c r="B688" s="56" t="s">
        <v>913</v>
      </c>
      <c r="C688">
        <v>331</v>
      </c>
      <c r="D688" s="161">
        <v>11</v>
      </c>
      <c r="E688" t="s">
        <v>168</v>
      </c>
      <c r="F688" s="159">
        <f>'COG-M'!P541</f>
        <v>0</v>
      </c>
    </row>
    <row r="689" spans="1:6" x14ac:dyDescent="0.25">
      <c r="A689">
        <v>333114</v>
      </c>
      <c r="B689" s="56" t="s">
        <v>913</v>
      </c>
      <c r="C689">
        <v>331</v>
      </c>
      <c r="D689" s="161">
        <v>14</v>
      </c>
      <c r="F689" s="159">
        <f>'COG-M'!P542</f>
        <v>0</v>
      </c>
    </row>
    <row r="690" spans="1:6" x14ac:dyDescent="0.25">
      <c r="A690">
        <v>333115</v>
      </c>
      <c r="B690" s="56" t="s">
        <v>913</v>
      </c>
      <c r="C690">
        <v>331</v>
      </c>
      <c r="D690" s="161">
        <v>15</v>
      </c>
      <c r="F690" s="159">
        <f>'COG-M'!P543</f>
        <v>152184</v>
      </c>
    </row>
    <row r="691" spans="1:6" x14ac:dyDescent="0.25">
      <c r="A691">
        <v>333116</v>
      </c>
      <c r="B691" s="56" t="s">
        <v>913</v>
      </c>
      <c r="C691">
        <v>331</v>
      </c>
      <c r="D691" s="161">
        <v>16</v>
      </c>
      <c r="F691" s="159">
        <f>'COG-M'!P544</f>
        <v>0</v>
      </c>
    </row>
    <row r="692" spans="1:6" x14ac:dyDescent="0.25">
      <c r="A692">
        <v>333117</v>
      </c>
      <c r="B692" s="56" t="s">
        <v>913</v>
      </c>
      <c r="C692">
        <v>331</v>
      </c>
      <c r="D692" s="161">
        <v>17</v>
      </c>
      <c r="F692" s="159">
        <f>'COG-M'!P545</f>
        <v>0</v>
      </c>
    </row>
    <row r="693" spans="1:6" x14ac:dyDescent="0.25">
      <c r="A693">
        <v>333211</v>
      </c>
      <c r="B693" s="56" t="s">
        <v>913</v>
      </c>
      <c r="C693">
        <v>332</v>
      </c>
      <c r="D693" s="161">
        <v>11</v>
      </c>
      <c r="E693" t="s">
        <v>169</v>
      </c>
      <c r="F693" s="159">
        <f>'COG-M'!P546</f>
        <v>0</v>
      </c>
    </row>
    <row r="694" spans="1:6" x14ac:dyDescent="0.25">
      <c r="A694">
        <v>333214</v>
      </c>
      <c r="B694" s="56" t="s">
        <v>913</v>
      </c>
      <c r="C694">
        <v>332</v>
      </c>
      <c r="D694" s="161">
        <v>14</v>
      </c>
      <c r="F694" s="159">
        <f>'COG-M'!P547</f>
        <v>0</v>
      </c>
    </row>
    <row r="695" spans="1:6" x14ac:dyDescent="0.25">
      <c r="A695">
        <v>333215</v>
      </c>
      <c r="B695" s="56" t="s">
        <v>913</v>
      </c>
      <c r="C695">
        <v>332</v>
      </c>
      <c r="D695" s="161">
        <v>15</v>
      </c>
      <c r="F695" s="159">
        <f>'COG-M'!P548</f>
        <v>56400</v>
      </c>
    </row>
    <row r="696" spans="1:6" x14ac:dyDescent="0.25">
      <c r="A696">
        <v>333216</v>
      </c>
      <c r="B696" s="56" t="s">
        <v>913</v>
      </c>
      <c r="C696">
        <v>332</v>
      </c>
      <c r="D696" s="161">
        <v>16</v>
      </c>
      <c r="F696" s="159">
        <f>'COG-M'!P549</f>
        <v>0</v>
      </c>
    </row>
    <row r="697" spans="1:6" x14ac:dyDescent="0.25">
      <c r="A697">
        <v>333217</v>
      </c>
      <c r="B697" s="56" t="s">
        <v>913</v>
      </c>
      <c r="C697">
        <v>332</v>
      </c>
      <c r="D697" s="161">
        <v>17</v>
      </c>
      <c r="F697" s="159">
        <f>'COG-M'!P550</f>
        <v>0</v>
      </c>
    </row>
    <row r="698" spans="1:6" x14ac:dyDescent="0.25">
      <c r="A698">
        <v>333225</v>
      </c>
      <c r="B698" s="56" t="s">
        <v>913</v>
      </c>
      <c r="C698">
        <v>332</v>
      </c>
      <c r="D698" s="161">
        <v>25</v>
      </c>
      <c r="F698" s="159">
        <f>'COG-M'!P551</f>
        <v>0</v>
      </c>
    </row>
    <row r="699" spans="1:6" x14ac:dyDescent="0.25">
      <c r="A699">
        <v>333311</v>
      </c>
      <c r="B699" s="56" t="s">
        <v>913</v>
      </c>
      <c r="C699">
        <v>333</v>
      </c>
      <c r="D699" s="161">
        <v>11</v>
      </c>
      <c r="E699" t="s">
        <v>170</v>
      </c>
      <c r="F699" s="159">
        <f>'COG-M'!P552</f>
        <v>0</v>
      </c>
    </row>
    <row r="700" spans="1:6" x14ac:dyDescent="0.25">
      <c r="A700">
        <v>333314</v>
      </c>
      <c r="B700" s="56" t="s">
        <v>913</v>
      </c>
      <c r="C700">
        <v>333</v>
      </c>
      <c r="D700" s="161">
        <v>14</v>
      </c>
      <c r="F700" s="159">
        <f>'COG-M'!P553</f>
        <v>0</v>
      </c>
    </row>
    <row r="701" spans="1:6" x14ac:dyDescent="0.25">
      <c r="A701">
        <v>333315</v>
      </c>
      <c r="B701" s="56" t="s">
        <v>913</v>
      </c>
      <c r="C701">
        <v>333</v>
      </c>
      <c r="D701" s="161">
        <v>15</v>
      </c>
      <c r="F701" s="159">
        <f>'COG-M'!P554</f>
        <v>0</v>
      </c>
    </row>
    <row r="702" spans="1:6" x14ac:dyDescent="0.25">
      <c r="A702">
        <v>333316</v>
      </c>
      <c r="B702" s="56" t="s">
        <v>913</v>
      </c>
      <c r="C702">
        <v>333</v>
      </c>
      <c r="D702" s="161">
        <v>16</v>
      </c>
      <c r="F702" s="159">
        <f>'COG-M'!P555</f>
        <v>0</v>
      </c>
    </row>
    <row r="703" spans="1:6" x14ac:dyDescent="0.25">
      <c r="A703">
        <v>333317</v>
      </c>
      <c r="B703" s="56" t="s">
        <v>913</v>
      </c>
      <c r="C703">
        <v>333</v>
      </c>
      <c r="D703" s="161">
        <v>17</v>
      </c>
      <c r="F703" s="159">
        <f>'COG-M'!P556</f>
        <v>0</v>
      </c>
    </row>
    <row r="704" spans="1:6" x14ac:dyDescent="0.25">
      <c r="A704">
        <v>333411</v>
      </c>
      <c r="B704" s="56" t="s">
        <v>913</v>
      </c>
      <c r="C704">
        <v>334</v>
      </c>
      <c r="D704" s="161">
        <v>11</v>
      </c>
      <c r="E704" t="s">
        <v>171</v>
      </c>
      <c r="F704" s="159">
        <f>'COG-M'!P557</f>
        <v>0</v>
      </c>
    </row>
    <row r="705" spans="1:6" x14ac:dyDescent="0.25">
      <c r="A705">
        <v>333414</v>
      </c>
      <c r="B705" s="56" t="s">
        <v>913</v>
      </c>
      <c r="C705">
        <v>334</v>
      </c>
      <c r="D705" s="161">
        <v>14</v>
      </c>
      <c r="F705" s="159">
        <f>'COG-M'!P558</f>
        <v>0</v>
      </c>
    </row>
    <row r="706" spans="1:6" x14ac:dyDescent="0.25">
      <c r="A706">
        <v>333415</v>
      </c>
      <c r="B706" s="56" t="s">
        <v>913</v>
      </c>
      <c r="C706">
        <v>334</v>
      </c>
      <c r="D706" s="161">
        <v>15</v>
      </c>
      <c r="F706" s="159">
        <f>'COG-M'!P559</f>
        <v>0</v>
      </c>
    </row>
    <row r="707" spans="1:6" x14ac:dyDescent="0.25">
      <c r="A707">
        <v>333416</v>
      </c>
      <c r="B707" s="56" t="s">
        <v>913</v>
      </c>
      <c r="C707">
        <v>334</v>
      </c>
      <c r="D707" s="161">
        <v>16</v>
      </c>
      <c r="F707" s="159">
        <f>'COG-M'!P560</f>
        <v>0</v>
      </c>
    </row>
    <row r="708" spans="1:6" x14ac:dyDescent="0.25">
      <c r="A708">
        <v>333417</v>
      </c>
      <c r="B708" s="56" t="s">
        <v>913</v>
      </c>
      <c r="C708">
        <v>334</v>
      </c>
      <c r="D708" s="161">
        <v>17</v>
      </c>
      <c r="F708" s="159">
        <f>'COG-M'!P561</f>
        <v>0</v>
      </c>
    </row>
    <row r="709" spans="1:6" x14ac:dyDescent="0.25">
      <c r="A709">
        <v>333511</v>
      </c>
      <c r="B709" s="56" t="s">
        <v>913</v>
      </c>
      <c r="C709">
        <v>335</v>
      </c>
      <c r="D709" s="161">
        <v>11</v>
      </c>
      <c r="E709" t="s">
        <v>172</v>
      </c>
      <c r="F709" s="159">
        <f>'COG-M'!P562</f>
        <v>0</v>
      </c>
    </row>
    <row r="710" spans="1:6" x14ac:dyDescent="0.25">
      <c r="A710">
        <v>333514</v>
      </c>
      <c r="B710" s="56" t="s">
        <v>913</v>
      </c>
      <c r="C710">
        <v>335</v>
      </c>
      <c r="D710" s="161">
        <v>14</v>
      </c>
      <c r="F710" s="159">
        <f>'COG-M'!P563</f>
        <v>0</v>
      </c>
    </row>
    <row r="711" spans="1:6" x14ac:dyDescent="0.25">
      <c r="A711">
        <v>333515</v>
      </c>
      <c r="B711" s="56" t="s">
        <v>913</v>
      </c>
      <c r="C711">
        <v>335</v>
      </c>
      <c r="D711" s="161">
        <v>15</v>
      </c>
      <c r="F711" s="159">
        <f>'COG-M'!P564</f>
        <v>0</v>
      </c>
    </row>
    <row r="712" spans="1:6" x14ac:dyDescent="0.25">
      <c r="A712">
        <v>333516</v>
      </c>
      <c r="B712" s="56" t="s">
        <v>913</v>
      </c>
      <c r="C712">
        <v>335</v>
      </c>
      <c r="D712" s="161">
        <v>16</v>
      </c>
      <c r="F712" s="159">
        <f>'COG-M'!P565</f>
        <v>0</v>
      </c>
    </row>
    <row r="713" spans="1:6" x14ac:dyDescent="0.25">
      <c r="A713">
        <v>333517</v>
      </c>
      <c r="B713" s="56" t="s">
        <v>913</v>
      </c>
      <c r="C713">
        <v>335</v>
      </c>
      <c r="D713" s="161">
        <v>17</v>
      </c>
      <c r="F713" s="159">
        <f>'COG-M'!P566</f>
        <v>0</v>
      </c>
    </row>
    <row r="714" spans="1:6" x14ac:dyDescent="0.25">
      <c r="A714">
        <v>333611</v>
      </c>
      <c r="B714" s="56" t="s">
        <v>913</v>
      </c>
      <c r="C714">
        <v>336</v>
      </c>
      <c r="D714" s="161">
        <v>11</v>
      </c>
      <c r="E714" t="s">
        <v>173</v>
      </c>
      <c r="F714" s="159">
        <f>'COG-M'!P567</f>
        <v>0</v>
      </c>
    </row>
    <row r="715" spans="1:6" x14ac:dyDescent="0.25">
      <c r="A715">
        <v>333614</v>
      </c>
      <c r="B715" s="56" t="s">
        <v>913</v>
      </c>
      <c r="C715">
        <v>336</v>
      </c>
      <c r="D715" s="161">
        <v>14</v>
      </c>
      <c r="F715" s="159">
        <f>'COG-M'!P568</f>
        <v>0</v>
      </c>
    </row>
    <row r="716" spans="1:6" x14ac:dyDescent="0.25">
      <c r="A716">
        <v>333615</v>
      </c>
      <c r="B716" s="56" t="s">
        <v>913</v>
      </c>
      <c r="C716">
        <v>336</v>
      </c>
      <c r="D716" s="161">
        <v>15</v>
      </c>
      <c r="F716" s="159">
        <f>'COG-M'!P569</f>
        <v>0</v>
      </c>
    </row>
    <row r="717" spans="1:6" x14ac:dyDescent="0.25">
      <c r="A717">
        <v>333616</v>
      </c>
      <c r="B717" s="56" t="s">
        <v>913</v>
      </c>
      <c r="C717">
        <v>336</v>
      </c>
      <c r="D717" s="161">
        <v>16</v>
      </c>
      <c r="F717" s="159">
        <f>'COG-M'!P570</f>
        <v>0</v>
      </c>
    </row>
    <row r="718" spans="1:6" x14ac:dyDescent="0.25">
      <c r="A718">
        <v>333617</v>
      </c>
      <c r="B718" s="56" t="s">
        <v>913</v>
      </c>
      <c r="C718">
        <v>336</v>
      </c>
      <c r="D718" s="161">
        <v>17</v>
      </c>
      <c r="F718" s="159">
        <f>'COG-M'!P571</f>
        <v>0</v>
      </c>
    </row>
    <row r="719" spans="1:6" x14ac:dyDescent="0.25">
      <c r="A719">
        <v>333711</v>
      </c>
      <c r="B719" s="56" t="s">
        <v>913</v>
      </c>
      <c r="C719">
        <v>337</v>
      </c>
      <c r="D719" s="161">
        <v>11</v>
      </c>
      <c r="E719" t="s">
        <v>174</v>
      </c>
      <c r="F719" s="159">
        <f>'COG-M'!P572</f>
        <v>0</v>
      </c>
    </row>
    <row r="720" spans="1:6" x14ac:dyDescent="0.25">
      <c r="A720">
        <v>333714</v>
      </c>
      <c r="B720" s="56" t="s">
        <v>913</v>
      </c>
      <c r="C720">
        <v>337</v>
      </c>
      <c r="D720" s="161">
        <v>14</v>
      </c>
      <c r="F720" s="159">
        <f>'COG-M'!P573</f>
        <v>0</v>
      </c>
    </row>
    <row r="721" spans="1:6" x14ac:dyDescent="0.25">
      <c r="A721">
        <v>333715</v>
      </c>
      <c r="B721" s="56" t="s">
        <v>913</v>
      </c>
      <c r="C721">
        <v>337</v>
      </c>
      <c r="D721" s="161">
        <v>15</v>
      </c>
      <c r="F721" s="159">
        <f>'COG-M'!P574</f>
        <v>0</v>
      </c>
    </row>
    <row r="722" spans="1:6" x14ac:dyDescent="0.25">
      <c r="A722">
        <v>333716</v>
      </c>
      <c r="B722" s="56" t="s">
        <v>913</v>
      </c>
      <c r="C722">
        <v>337</v>
      </c>
      <c r="D722" s="161">
        <v>16</v>
      </c>
      <c r="F722" s="159">
        <f>'COG-M'!P575</f>
        <v>0</v>
      </c>
    </row>
    <row r="723" spans="1:6" x14ac:dyDescent="0.25">
      <c r="A723">
        <v>333717</v>
      </c>
      <c r="B723" s="56" t="s">
        <v>913</v>
      </c>
      <c r="C723">
        <v>337</v>
      </c>
      <c r="D723" s="161">
        <v>17</v>
      </c>
      <c r="F723" s="159">
        <f>'COG-M'!P576</f>
        <v>0</v>
      </c>
    </row>
    <row r="724" spans="1:6" x14ac:dyDescent="0.25">
      <c r="A724">
        <v>333811</v>
      </c>
      <c r="B724" s="56" t="s">
        <v>913</v>
      </c>
      <c r="C724">
        <v>338</v>
      </c>
      <c r="D724" s="161">
        <v>11</v>
      </c>
      <c r="E724" t="s">
        <v>175</v>
      </c>
      <c r="F724" s="159">
        <f>'COG-M'!P577</f>
        <v>0</v>
      </c>
    </row>
    <row r="725" spans="1:6" x14ac:dyDescent="0.25">
      <c r="A725">
        <v>333814</v>
      </c>
      <c r="B725" s="56" t="s">
        <v>913</v>
      </c>
      <c r="C725">
        <v>338</v>
      </c>
      <c r="D725" s="161">
        <v>14</v>
      </c>
      <c r="F725" s="159">
        <f>'COG-M'!P578</f>
        <v>0</v>
      </c>
    </row>
    <row r="726" spans="1:6" x14ac:dyDescent="0.25">
      <c r="A726">
        <v>333815</v>
      </c>
      <c r="B726" s="56" t="s">
        <v>913</v>
      </c>
      <c r="C726">
        <v>338</v>
      </c>
      <c r="D726" s="161">
        <v>15</v>
      </c>
      <c r="F726" s="159">
        <f>'COG-M'!P579</f>
        <v>0</v>
      </c>
    </row>
    <row r="727" spans="1:6" x14ac:dyDescent="0.25">
      <c r="A727">
        <v>333816</v>
      </c>
      <c r="B727" s="56" t="s">
        <v>913</v>
      </c>
      <c r="C727">
        <v>338</v>
      </c>
      <c r="D727" s="161">
        <v>16</v>
      </c>
      <c r="F727" s="159">
        <f>'COG-M'!P580</f>
        <v>0</v>
      </c>
    </row>
    <row r="728" spans="1:6" x14ac:dyDescent="0.25">
      <c r="A728">
        <v>333817</v>
      </c>
      <c r="B728" s="56" t="s">
        <v>913</v>
      </c>
      <c r="C728">
        <v>338</v>
      </c>
      <c r="D728" s="161">
        <v>17</v>
      </c>
      <c r="F728" s="159">
        <f>'COG-M'!P581</f>
        <v>0</v>
      </c>
    </row>
    <row r="729" spans="1:6" x14ac:dyDescent="0.25">
      <c r="A729">
        <v>333911</v>
      </c>
      <c r="B729" s="56" t="s">
        <v>913</v>
      </c>
      <c r="C729">
        <v>339</v>
      </c>
      <c r="D729" s="161">
        <v>11</v>
      </c>
      <c r="E729" t="s">
        <v>176</v>
      </c>
      <c r="F729" s="159">
        <f>'COG-M'!P582</f>
        <v>0</v>
      </c>
    </row>
    <row r="730" spans="1:6" x14ac:dyDescent="0.25">
      <c r="A730">
        <v>333914</v>
      </c>
      <c r="B730" s="56" t="s">
        <v>913</v>
      </c>
      <c r="C730">
        <v>339</v>
      </c>
      <c r="D730" s="161">
        <v>14</v>
      </c>
      <c r="F730" s="159">
        <f>'COG-M'!P583</f>
        <v>0</v>
      </c>
    </row>
    <row r="731" spans="1:6" x14ac:dyDescent="0.25">
      <c r="A731">
        <v>333915</v>
      </c>
      <c r="B731" s="56" t="s">
        <v>913</v>
      </c>
      <c r="C731">
        <v>339</v>
      </c>
      <c r="D731" s="161">
        <v>15</v>
      </c>
      <c r="F731" s="159">
        <f>'COG-M'!P584</f>
        <v>0</v>
      </c>
    </row>
    <row r="732" spans="1:6" x14ac:dyDescent="0.25">
      <c r="A732">
        <v>333916</v>
      </c>
      <c r="B732" s="56" t="s">
        <v>913</v>
      </c>
      <c r="C732">
        <v>339</v>
      </c>
      <c r="D732" s="161">
        <v>16</v>
      </c>
      <c r="F732" s="159">
        <f>'COG-M'!P585</f>
        <v>0</v>
      </c>
    </row>
    <row r="733" spans="1:6" x14ac:dyDescent="0.25">
      <c r="A733">
        <v>333917</v>
      </c>
      <c r="B733" s="56" t="s">
        <v>913</v>
      </c>
      <c r="C733">
        <v>339</v>
      </c>
      <c r="D733" s="161">
        <v>17</v>
      </c>
      <c r="F733" s="159">
        <f>'COG-M'!P586</f>
        <v>0</v>
      </c>
    </row>
    <row r="734" spans="1:6" x14ac:dyDescent="0.25">
      <c r="A734">
        <v>340000</v>
      </c>
      <c r="B734" s="56" t="s">
        <v>913</v>
      </c>
      <c r="C734">
        <v>3400</v>
      </c>
      <c r="D734" s="161">
        <v>0</v>
      </c>
      <c r="E734" t="s">
        <v>177</v>
      </c>
      <c r="F734" s="159">
        <f>'COG-M'!P587</f>
        <v>139800</v>
      </c>
    </row>
    <row r="735" spans="1:6" x14ac:dyDescent="0.25">
      <c r="A735">
        <v>334111</v>
      </c>
      <c r="B735" s="56" t="s">
        <v>913</v>
      </c>
      <c r="C735">
        <v>341</v>
      </c>
      <c r="D735" s="161">
        <v>11</v>
      </c>
      <c r="E735" t="s">
        <v>178</v>
      </c>
      <c r="F735" s="159">
        <f>'COG-M'!P588</f>
        <v>0</v>
      </c>
    </row>
    <row r="736" spans="1:6" x14ac:dyDescent="0.25">
      <c r="A736">
        <v>334114</v>
      </c>
      <c r="B736" s="56" t="s">
        <v>913</v>
      </c>
      <c r="C736">
        <v>341</v>
      </c>
      <c r="D736" s="161">
        <v>14</v>
      </c>
      <c r="F736" s="159">
        <f>'COG-M'!P589</f>
        <v>0</v>
      </c>
    </row>
    <row r="737" spans="1:6" x14ac:dyDescent="0.25">
      <c r="A737">
        <v>334115</v>
      </c>
      <c r="B737" s="56" t="s">
        <v>913</v>
      </c>
      <c r="C737">
        <v>341</v>
      </c>
      <c r="D737" s="161">
        <v>15</v>
      </c>
      <c r="F737" s="159">
        <f>'COG-M'!P590</f>
        <v>0</v>
      </c>
    </row>
    <row r="738" spans="1:6" x14ac:dyDescent="0.25">
      <c r="A738">
        <v>334116</v>
      </c>
      <c r="B738" s="56" t="s">
        <v>913</v>
      </c>
      <c r="C738">
        <v>341</v>
      </c>
      <c r="D738" s="161">
        <v>16</v>
      </c>
      <c r="F738" s="159">
        <f>'COG-M'!P591</f>
        <v>0</v>
      </c>
    </row>
    <row r="739" spans="1:6" x14ac:dyDescent="0.25">
      <c r="A739">
        <v>334117</v>
      </c>
      <c r="B739" s="56" t="s">
        <v>913</v>
      </c>
      <c r="C739">
        <v>341</v>
      </c>
      <c r="D739" s="161">
        <v>17</v>
      </c>
      <c r="F739" s="159">
        <f>'COG-M'!P592</f>
        <v>0</v>
      </c>
    </row>
    <row r="740" spans="1:6" x14ac:dyDescent="0.25">
      <c r="A740">
        <v>334125</v>
      </c>
      <c r="B740" s="56" t="s">
        <v>913</v>
      </c>
      <c r="C740">
        <v>341</v>
      </c>
      <c r="D740" s="161">
        <v>25</v>
      </c>
      <c r="F740" s="159">
        <f>'COG-M'!P593</f>
        <v>0</v>
      </c>
    </row>
    <row r="741" spans="1:6" x14ac:dyDescent="0.25">
      <c r="A741">
        <v>334126</v>
      </c>
      <c r="B741" s="56" t="s">
        <v>913</v>
      </c>
      <c r="C741">
        <v>341</v>
      </c>
      <c r="D741" s="161">
        <v>26</v>
      </c>
      <c r="F741" s="159">
        <f>'COG-M'!P594</f>
        <v>0</v>
      </c>
    </row>
    <row r="742" spans="1:6" x14ac:dyDescent="0.25">
      <c r="A742">
        <v>334127</v>
      </c>
      <c r="B742" s="56" t="s">
        <v>913</v>
      </c>
      <c r="C742">
        <v>341</v>
      </c>
      <c r="D742" s="161">
        <v>27</v>
      </c>
      <c r="F742" s="159">
        <f>'COG-M'!P595</f>
        <v>0</v>
      </c>
    </row>
    <row r="743" spans="1:6" x14ac:dyDescent="0.25">
      <c r="A743">
        <v>334211</v>
      </c>
      <c r="B743" s="56" t="s">
        <v>913</v>
      </c>
      <c r="C743">
        <v>342</v>
      </c>
      <c r="D743" s="161">
        <v>11</v>
      </c>
      <c r="E743" t="s">
        <v>179</v>
      </c>
      <c r="F743" s="159">
        <f>'COG-M'!P596</f>
        <v>0</v>
      </c>
    </row>
    <row r="744" spans="1:6" x14ac:dyDescent="0.25">
      <c r="A744">
        <v>334214</v>
      </c>
      <c r="B744" s="56" t="s">
        <v>913</v>
      </c>
      <c r="C744">
        <v>342</v>
      </c>
      <c r="D744" s="161">
        <v>14</v>
      </c>
      <c r="F744" s="159">
        <f>'COG-M'!P597</f>
        <v>0</v>
      </c>
    </row>
    <row r="745" spans="1:6" x14ac:dyDescent="0.25">
      <c r="A745">
        <v>334215</v>
      </c>
      <c r="B745" s="56" t="s">
        <v>913</v>
      </c>
      <c r="C745">
        <v>342</v>
      </c>
      <c r="D745" s="161">
        <v>15</v>
      </c>
      <c r="F745" s="159">
        <f>'COG-M'!P598</f>
        <v>0</v>
      </c>
    </row>
    <row r="746" spans="1:6" x14ac:dyDescent="0.25">
      <c r="A746">
        <v>334216</v>
      </c>
      <c r="B746" s="56" t="s">
        <v>913</v>
      </c>
      <c r="C746">
        <v>342</v>
      </c>
      <c r="D746" s="161">
        <v>16</v>
      </c>
      <c r="F746" s="159">
        <f>'COG-M'!P599</f>
        <v>0</v>
      </c>
    </row>
    <row r="747" spans="1:6" x14ac:dyDescent="0.25">
      <c r="A747">
        <v>334217</v>
      </c>
      <c r="B747" s="56" t="s">
        <v>913</v>
      </c>
      <c r="C747">
        <v>342</v>
      </c>
      <c r="D747" s="161">
        <v>17</v>
      </c>
      <c r="F747" s="159">
        <f>'COG-M'!P600</f>
        <v>0</v>
      </c>
    </row>
    <row r="748" spans="1:6" x14ac:dyDescent="0.25">
      <c r="A748">
        <v>334311</v>
      </c>
      <c r="B748" s="56" t="s">
        <v>913</v>
      </c>
      <c r="C748">
        <v>343</v>
      </c>
      <c r="D748" s="161">
        <v>11</v>
      </c>
      <c r="E748" t="s">
        <v>180</v>
      </c>
      <c r="F748" s="159">
        <f>'COG-M'!P601</f>
        <v>0</v>
      </c>
    </row>
    <row r="749" spans="1:6" x14ac:dyDescent="0.25">
      <c r="A749">
        <v>334314</v>
      </c>
      <c r="B749" s="56" t="s">
        <v>913</v>
      </c>
      <c r="C749">
        <v>343</v>
      </c>
      <c r="D749" s="161">
        <v>14</v>
      </c>
      <c r="F749" s="159">
        <f>'COG-M'!P602</f>
        <v>0</v>
      </c>
    </row>
    <row r="750" spans="1:6" x14ac:dyDescent="0.25">
      <c r="A750">
        <v>334315</v>
      </c>
      <c r="B750" s="56" t="s">
        <v>913</v>
      </c>
      <c r="C750">
        <v>343</v>
      </c>
      <c r="D750" s="161">
        <v>15</v>
      </c>
      <c r="F750" s="159">
        <f>'COG-M'!P603</f>
        <v>0</v>
      </c>
    </row>
    <row r="751" spans="1:6" x14ac:dyDescent="0.25">
      <c r="A751">
        <v>334316</v>
      </c>
      <c r="B751" s="56" t="s">
        <v>913</v>
      </c>
      <c r="C751">
        <v>343</v>
      </c>
      <c r="D751" s="161">
        <v>16</v>
      </c>
      <c r="F751" s="159">
        <f>'COG-M'!P604</f>
        <v>0</v>
      </c>
    </row>
    <row r="752" spans="1:6" x14ac:dyDescent="0.25">
      <c r="A752">
        <v>334317</v>
      </c>
      <c r="B752" s="56" t="s">
        <v>913</v>
      </c>
      <c r="C752">
        <v>343</v>
      </c>
      <c r="D752" s="161">
        <v>17</v>
      </c>
      <c r="F752" s="159">
        <f>'COG-M'!P605</f>
        <v>0</v>
      </c>
    </row>
    <row r="753" spans="1:6" x14ac:dyDescent="0.25">
      <c r="A753">
        <v>334325</v>
      </c>
      <c r="B753" s="56" t="s">
        <v>913</v>
      </c>
      <c r="C753">
        <v>343</v>
      </c>
      <c r="D753" s="161">
        <v>25</v>
      </c>
      <c r="F753" s="159">
        <f>'COG-M'!P606</f>
        <v>0</v>
      </c>
    </row>
    <row r="754" spans="1:6" x14ac:dyDescent="0.25">
      <c r="A754">
        <v>334326</v>
      </c>
      <c r="B754" s="56" t="s">
        <v>913</v>
      </c>
      <c r="C754">
        <v>343</v>
      </c>
      <c r="D754" s="161">
        <v>26</v>
      </c>
      <c r="F754" s="159">
        <f>'COG-M'!P607</f>
        <v>0</v>
      </c>
    </row>
    <row r="755" spans="1:6" x14ac:dyDescent="0.25">
      <c r="A755">
        <v>334327</v>
      </c>
      <c r="B755" s="56" t="s">
        <v>913</v>
      </c>
      <c r="C755">
        <v>343</v>
      </c>
      <c r="D755" s="161">
        <v>27</v>
      </c>
      <c r="F755" s="159">
        <f>'COG-M'!P608</f>
        <v>0</v>
      </c>
    </row>
    <row r="756" spans="1:6" x14ac:dyDescent="0.25">
      <c r="A756">
        <v>334411</v>
      </c>
      <c r="B756" s="56" t="s">
        <v>913</v>
      </c>
      <c r="C756">
        <v>344</v>
      </c>
      <c r="D756" s="161">
        <v>11</v>
      </c>
      <c r="E756" t="s">
        <v>181</v>
      </c>
      <c r="F756" s="159">
        <f>'COG-M'!P609</f>
        <v>0</v>
      </c>
    </row>
    <row r="757" spans="1:6" x14ac:dyDescent="0.25">
      <c r="A757">
        <v>334414</v>
      </c>
      <c r="B757" s="56" t="s">
        <v>913</v>
      </c>
      <c r="C757">
        <v>344</v>
      </c>
      <c r="D757" s="161">
        <v>14</v>
      </c>
      <c r="F757" s="159">
        <f>'COG-M'!P610</f>
        <v>0</v>
      </c>
    </row>
    <row r="758" spans="1:6" x14ac:dyDescent="0.25">
      <c r="A758">
        <v>334415</v>
      </c>
      <c r="B758" s="56" t="s">
        <v>913</v>
      </c>
      <c r="C758">
        <v>344</v>
      </c>
      <c r="D758" s="161">
        <v>15</v>
      </c>
      <c r="F758" s="159">
        <f>'COG-M'!P611</f>
        <v>139800</v>
      </c>
    </row>
    <row r="759" spans="1:6" x14ac:dyDescent="0.25">
      <c r="A759">
        <v>334416</v>
      </c>
      <c r="B759" s="56" t="s">
        <v>913</v>
      </c>
      <c r="C759">
        <v>344</v>
      </c>
      <c r="D759" s="161">
        <v>16</v>
      </c>
      <c r="F759" s="159">
        <f>'COG-M'!P612</f>
        <v>0</v>
      </c>
    </row>
    <row r="760" spans="1:6" x14ac:dyDescent="0.25">
      <c r="A760">
        <v>334417</v>
      </c>
      <c r="B760" s="56" t="s">
        <v>913</v>
      </c>
      <c r="C760">
        <v>344</v>
      </c>
      <c r="D760" s="161">
        <v>17</v>
      </c>
      <c r="F760" s="159">
        <f>'COG-M'!P613</f>
        <v>0</v>
      </c>
    </row>
    <row r="761" spans="1:6" x14ac:dyDescent="0.25">
      <c r="A761">
        <v>334511</v>
      </c>
      <c r="B761" s="56" t="s">
        <v>913</v>
      </c>
      <c r="C761">
        <v>345</v>
      </c>
      <c r="D761" s="161">
        <v>11</v>
      </c>
      <c r="E761" t="s">
        <v>182</v>
      </c>
      <c r="F761" s="159">
        <f>'COG-M'!P614</f>
        <v>0</v>
      </c>
    </row>
    <row r="762" spans="1:6" x14ac:dyDescent="0.25">
      <c r="A762">
        <v>334514</v>
      </c>
      <c r="B762" s="56" t="s">
        <v>913</v>
      </c>
      <c r="C762">
        <v>345</v>
      </c>
      <c r="D762" s="161">
        <v>14</v>
      </c>
      <c r="F762" s="159">
        <f>'COG-M'!P615</f>
        <v>0</v>
      </c>
    </row>
    <row r="763" spans="1:6" x14ac:dyDescent="0.25">
      <c r="A763">
        <v>334515</v>
      </c>
      <c r="B763" s="56" t="s">
        <v>913</v>
      </c>
      <c r="C763">
        <v>345</v>
      </c>
      <c r="D763" s="161">
        <v>15</v>
      </c>
      <c r="F763" s="159">
        <f>'COG-M'!P616</f>
        <v>0</v>
      </c>
    </row>
    <row r="764" spans="1:6" x14ac:dyDescent="0.25">
      <c r="A764">
        <v>334516</v>
      </c>
      <c r="B764" s="56" t="s">
        <v>913</v>
      </c>
      <c r="C764">
        <v>345</v>
      </c>
      <c r="D764" s="161">
        <v>16</v>
      </c>
      <c r="F764" s="159">
        <f>'COG-M'!P617</f>
        <v>0</v>
      </c>
    </row>
    <row r="765" spans="1:6" x14ac:dyDescent="0.25">
      <c r="A765">
        <v>334517</v>
      </c>
      <c r="B765" s="56" t="s">
        <v>913</v>
      </c>
      <c r="C765">
        <v>345</v>
      </c>
      <c r="D765" s="161">
        <v>17</v>
      </c>
      <c r="F765" s="159">
        <f>'COG-M'!P618</f>
        <v>0</v>
      </c>
    </row>
    <row r="766" spans="1:6" x14ac:dyDescent="0.25">
      <c r="A766">
        <v>334611</v>
      </c>
      <c r="B766" s="56" t="s">
        <v>913</v>
      </c>
      <c r="C766">
        <v>346</v>
      </c>
      <c r="D766" s="161">
        <v>11</v>
      </c>
      <c r="E766" t="s">
        <v>183</v>
      </c>
      <c r="F766" s="159">
        <f>'COG-M'!P619</f>
        <v>0</v>
      </c>
    </row>
    <row r="767" spans="1:6" x14ac:dyDescent="0.25">
      <c r="A767">
        <v>334614</v>
      </c>
      <c r="B767" s="56" t="s">
        <v>913</v>
      </c>
      <c r="C767">
        <v>346</v>
      </c>
      <c r="D767" s="161">
        <v>14</v>
      </c>
      <c r="F767" s="159">
        <f>'COG-M'!P620</f>
        <v>0</v>
      </c>
    </row>
    <row r="768" spans="1:6" x14ac:dyDescent="0.25">
      <c r="A768">
        <v>334615</v>
      </c>
      <c r="B768" s="56" t="s">
        <v>913</v>
      </c>
      <c r="C768">
        <v>346</v>
      </c>
      <c r="D768" s="161">
        <v>15</v>
      </c>
      <c r="F768" s="159">
        <f>'COG-M'!P621</f>
        <v>0</v>
      </c>
    </row>
    <row r="769" spans="1:6" x14ac:dyDescent="0.25">
      <c r="A769">
        <v>334616</v>
      </c>
      <c r="B769" s="56" t="s">
        <v>913</v>
      </c>
      <c r="C769">
        <v>346</v>
      </c>
      <c r="D769" s="161">
        <v>16</v>
      </c>
      <c r="F769" s="159">
        <f>'COG-M'!P622</f>
        <v>0</v>
      </c>
    </row>
    <row r="770" spans="1:6" x14ac:dyDescent="0.25">
      <c r="A770">
        <v>334617</v>
      </c>
      <c r="B770" s="56" t="s">
        <v>913</v>
      </c>
      <c r="C770">
        <v>346</v>
      </c>
      <c r="D770" s="161">
        <v>17</v>
      </c>
      <c r="F770" s="159">
        <f>'COG-M'!P623</f>
        <v>0</v>
      </c>
    </row>
    <row r="771" spans="1:6" x14ac:dyDescent="0.25">
      <c r="A771">
        <v>334711</v>
      </c>
      <c r="B771" s="56" t="s">
        <v>913</v>
      </c>
      <c r="C771">
        <v>347</v>
      </c>
      <c r="D771" s="161">
        <v>11</v>
      </c>
      <c r="E771" t="s">
        <v>184</v>
      </c>
      <c r="F771" s="159">
        <f>'COG-M'!P624</f>
        <v>0</v>
      </c>
    </row>
    <row r="772" spans="1:6" x14ac:dyDescent="0.25">
      <c r="A772">
        <v>334714</v>
      </c>
      <c r="B772" s="56" t="s">
        <v>913</v>
      </c>
      <c r="C772">
        <v>347</v>
      </c>
      <c r="D772" s="161">
        <v>14</v>
      </c>
      <c r="F772" s="159">
        <f>'COG-M'!P625</f>
        <v>0</v>
      </c>
    </row>
    <row r="773" spans="1:6" x14ac:dyDescent="0.25">
      <c r="A773">
        <v>334715</v>
      </c>
      <c r="B773" s="56" t="s">
        <v>913</v>
      </c>
      <c r="C773">
        <v>347</v>
      </c>
      <c r="D773" s="161">
        <v>15</v>
      </c>
      <c r="F773" s="159">
        <f>'COG-M'!P626</f>
        <v>0</v>
      </c>
    </row>
    <row r="774" spans="1:6" x14ac:dyDescent="0.25">
      <c r="A774">
        <v>334716</v>
      </c>
      <c r="B774" s="56" t="s">
        <v>913</v>
      </c>
      <c r="C774">
        <v>347</v>
      </c>
      <c r="D774" s="161">
        <v>16</v>
      </c>
      <c r="F774" s="159">
        <f>'COG-M'!P627</f>
        <v>0</v>
      </c>
    </row>
    <row r="775" spans="1:6" x14ac:dyDescent="0.25">
      <c r="A775">
        <v>334717</v>
      </c>
      <c r="B775" s="56" t="s">
        <v>913</v>
      </c>
      <c r="C775">
        <v>347</v>
      </c>
      <c r="D775" s="161">
        <v>17</v>
      </c>
      <c r="F775" s="159">
        <f>'COG-M'!P628</f>
        <v>0</v>
      </c>
    </row>
    <row r="776" spans="1:6" x14ac:dyDescent="0.25">
      <c r="A776">
        <v>334811</v>
      </c>
      <c r="B776" s="56" t="s">
        <v>913</v>
      </c>
      <c r="C776">
        <v>348</v>
      </c>
      <c r="D776" s="161">
        <v>11</v>
      </c>
      <c r="E776" t="s">
        <v>185</v>
      </c>
      <c r="F776" s="159">
        <f>'COG-M'!P629</f>
        <v>0</v>
      </c>
    </row>
    <row r="777" spans="1:6" x14ac:dyDescent="0.25">
      <c r="A777">
        <v>334814</v>
      </c>
      <c r="B777" s="56" t="s">
        <v>913</v>
      </c>
      <c r="C777">
        <v>348</v>
      </c>
      <c r="D777" s="161">
        <v>14</v>
      </c>
      <c r="F777" s="159">
        <f>'COG-M'!P630</f>
        <v>0</v>
      </c>
    </row>
    <row r="778" spans="1:6" x14ac:dyDescent="0.25">
      <c r="A778">
        <v>334815</v>
      </c>
      <c r="B778" s="56" t="s">
        <v>913</v>
      </c>
      <c r="C778">
        <v>348</v>
      </c>
      <c r="D778" s="161">
        <v>15</v>
      </c>
      <c r="F778" s="159">
        <f>'COG-M'!P631</f>
        <v>0</v>
      </c>
    </row>
    <row r="779" spans="1:6" x14ac:dyDescent="0.25">
      <c r="A779">
        <v>334816</v>
      </c>
      <c r="B779" s="56" t="s">
        <v>913</v>
      </c>
      <c r="C779">
        <v>348</v>
      </c>
      <c r="D779" s="161">
        <v>16</v>
      </c>
      <c r="F779" s="159">
        <f>'COG-M'!P632</f>
        <v>0</v>
      </c>
    </row>
    <row r="780" spans="1:6" x14ac:dyDescent="0.25">
      <c r="A780">
        <v>334817</v>
      </c>
      <c r="B780" s="56" t="s">
        <v>913</v>
      </c>
      <c r="C780">
        <v>348</v>
      </c>
      <c r="D780" s="161">
        <v>17</v>
      </c>
      <c r="F780" s="159">
        <f>'COG-M'!P633</f>
        <v>0</v>
      </c>
    </row>
    <row r="781" spans="1:6" x14ac:dyDescent="0.25">
      <c r="A781">
        <v>334911</v>
      </c>
      <c r="B781" s="56" t="s">
        <v>913</v>
      </c>
      <c r="C781">
        <v>349</v>
      </c>
      <c r="D781" s="161">
        <v>11</v>
      </c>
      <c r="E781" t="s">
        <v>186</v>
      </c>
      <c r="F781" s="159">
        <f>'COG-M'!P634</f>
        <v>0</v>
      </c>
    </row>
    <row r="782" spans="1:6" x14ac:dyDescent="0.25">
      <c r="A782">
        <v>334914</v>
      </c>
      <c r="B782" s="56" t="s">
        <v>913</v>
      </c>
      <c r="C782">
        <v>349</v>
      </c>
      <c r="D782" s="161">
        <v>14</v>
      </c>
      <c r="F782" s="159">
        <f>'COG-M'!P635</f>
        <v>0</v>
      </c>
    </row>
    <row r="783" spans="1:6" x14ac:dyDescent="0.25">
      <c r="A783">
        <v>334915</v>
      </c>
      <c r="B783" s="56" t="s">
        <v>913</v>
      </c>
      <c r="C783">
        <v>349</v>
      </c>
      <c r="D783" s="161">
        <v>15</v>
      </c>
      <c r="F783" s="159">
        <f>'COG-M'!P636</f>
        <v>0</v>
      </c>
    </row>
    <row r="784" spans="1:6" x14ac:dyDescent="0.25">
      <c r="A784">
        <v>334916</v>
      </c>
      <c r="B784" s="56" t="s">
        <v>913</v>
      </c>
      <c r="C784">
        <v>349</v>
      </c>
      <c r="D784" s="161">
        <v>16</v>
      </c>
      <c r="F784" s="159">
        <f>'COG-M'!P637</f>
        <v>0</v>
      </c>
    </row>
    <row r="785" spans="1:6" x14ac:dyDescent="0.25">
      <c r="A785">
        <v>334917</v>
      </c>
      <c r="B785" s="56" t="s">
        <v>913</v>
      </c>
      <c r="C785">
        <v>349</v>
      </c>
      <c r="D785" s="161">
        <v>17</v>
      </c>
      <c r="F785" s="159">
        <f>'COG-M'!P638</f>
        <v>0</v>
      </c>
    </row>
    <row r="786" spans="1:6" x14ac:dyDescent="0.25">
      <c r="A786">
        <v>350000</v>
      </c>
      <c r="B786" s="56" t="s">
        <v>913</v>
      </c>
      <c r="C786">
        <v>3500</v>
      </c>
      <c r="D786" s="161">
        <v>0</v>
      </c>
      <c r="E786" t="s">
        <v>187</v>
      </c>
      <c r="F786" s="159">
        <f>'COG-M'!P639</f>
        <v>1011528</v>
      </c>
    </row>
    <row r="787" spans="1:6" x14ac:dyDescent="0.25">
      <c r="A787">
        <v>335111</v>
      </c>
      <c r="B787" s="56" t="s">
        <v>913</v>
      </c>
      <c r="C787">
        <v>351</v>
      </c>
      <c r="D787" s="161">
        <v>11</v>
      </c>
      <c r="E787" t="s">
        <v>188</v>
      </c>
      <c r="F787" s="159">
        <f>'COG-M'!P640</f>
        <v>0</v>
      </c>
    </row>
    <row r="788" spans="1:6" x14ac:dyDescent="0.25">
      <c r="A788">
        <v>335114</v>
      </c>
      <c r="B788" s="56" t="s">
        <v>913</v>
      </c>
      <c r="C788">
        <v>351</v>
      </c>
      <c r="D788" s="161">
        <v>14</v>
      </c>
      <c r="F788" s="159">
        <f>'COG-M'!P641</f>
        <v>0</v>
      </c>
    </row>
    <row r="789" spans="1:6" x14ac:dyDescent="0.25">
      <c r="A789">
        <v>335115</v>
      </c>
      <c r="B789" s="56" t="s">
        <v>913</v>
      </c>
      <c r="C789">
        <v>351</v>
      </c>
      <c r="D789" s="161">
        <v>15</v>
      </c>
      <c r="F789" s="159">
        <f>'COG-M'!P642</f>
        <v>256500</v>
      </c>
    </row>
    <row r="790" spans="1:6" x14ac:dyDescent="0.25">
      <c r="A790">
        <v>335116</v>
      </c>
      <c r="B790" s="56" t="s">
        <v>913</v>
      </c>
      <c r="C790">
        <v>351</v>
      </c>
      <c r="D790" s="161">
        <v>16</v>
      </c>
      <c r="F790" s="159">
        <f>'COG-M'!P643</f>
        <v>0</v>
      </c>
    </row>
    <row r="791" spans="1:6" x14ac:dyDescent="0.25">
      <c r="A791">
        <v>335117</v>
      </c>
      <c r="B791" s="56" t="s">
        <v>913</v>
      </c>
      <c r="C791">
        <v>351</v>
      </c>
      <c r="D791" s="161">
        <v>17</v>
      </c>
      <c r="F791" s="159">
        <f>'COG-M'!P644</f>
        <v>0</v>
      </c>
    </row>
    <row r="792" spans="1:6" x14ac:dyDescent="0.25">
      <c r="A792">
        <v>335211</v>
      </c>
      <c r="B792" s="56" t="s">
        <v>913</v>
      </c>
      <c r="C792">
        <v>352</v>
      </c>
      <c r="D792" s="161">
        <v>11</v>
      </c>
      <c r="E792" t="s">
        <v>189</v>
      </c>
      <c r="F792" s="159">
        <f>'COG-M'!P645</f>
        <v>0</v>
      </c>
    </row>
    <row r="793" spans="1:6" x14ac:dyDescent="0.25">
      <c r="A793">
        <v>335214</v>
      </c>
      <c r="B793" s="56" t="s">
        <v>913</v>
      </c>
      <c r="C793">
        <v>352</v>
      </c>
      <c r="D793" s="161">
        <v>14</v>
      </c>
      <c r="F793" s="159">
        <f>'COG-M'!P646</f>
        <v>0</v>
      </c>
    </row>
    <row r="794" spans="1:6" x14ac:dyDescent="0.25">
      <c r="A794">
        <v>335215</v>
      </c>
      <c r="B794" s="56" t="s">
        <v>913</v>
      </c>
      <c r="C794">
        <v>352</v>
      </c>
      <c r="D794" s="161">
        <v>15</v>
      </c>
      <c r="F794" s="159">
        <f>'COG-M'!P647</f>
        <v>0</v>
      </c>
    </row>
    <row r="795" spans="1:6" x14ac:dyDescent="0.25">
      <c r="A795">
        <v>335216</v>
      </c>
      <c r="B795" s="56" t="s">
        <v>913</v>
      </c>
      <c r="C795">
        <v>352</v>
      </c>
      <c r="D795" s="161">
        <v>16</v>
      </c>
      <c r="F795" s="159">
        <f>'COG-M'!P648</f>
        <v>0</v>
      </c>
    </row>
    <row r="796" spans="1:6" x14ac:dyDescent="0.25">
      <c r="A796">
        <v>335217</v>
      </c>
      <c r="B796" s="56" t="s">
        <v>913</v>
      </c>
      <c r="C796">
        <v>352</v>
      </c>
      <c r="D796" s="161">
        <v>17</v>
      </c>
      <c r="F796" s="159">
        <f>'COG-M'!P649</f>
        <v>0</v>
      </c>
    </row>
    <row r="797" spans="1:6" x14ac:dyDescent="0.25">
      <c r="A797">
        <v>335311</v>
      </c>
      <c r="B797" s="56" t="s">
        <v>913</v>
      </c>
      <c r="C797">
        <v>353</v>
      </c>
      <c r="D797" s="161">
        <v>11</v>
      </c>
      <c r="E797" t="s">
        <v>190</v>
      </c>
      <c r="F797" s="159">
        <f>'COG-M'!P650</f>
        <v>0</v>
      </c>
    </row>
    <row r="798" spans="1:6" x14ac:dyDescent="0.25">
      <c r="A798">
        <v>335314</v>
      </c>
      <c r="B798" s="56" t="s">
        <v>913</v>
      </c>
      <c r="C798">
        <v>353</v>
      </c>
      <c r="D798" s="161">
        <v>14</v>
      </c>
      <c r="F798" s="159">
        <f>'COG-M'!P651</f>
        <v>0</v>
      </c>
    </row>
    <row r="799" spans="1:6" x14ac:dyDescent="0.25">
      <c r="A799">
        <v>335315</v>
      </c>
      <c r="B799" s="56" t="s">
        <v>913</v>
      </c>
      <c r="C799">
        <v>353</v>
      </c>
      <c r="D799" s="161">
        <v>15</v>
      </c>
      <c r="F799" s="159">
        <f>'COG-M'!P652</f>
        <v>0</v>
      </c>
    </row>
    <row r="800" spans="1:6" x14ac:dyDescent="0.25">
      <c r="A800">
        <v>335316</v>
      </c>
      <c r="B800" s="56" t="s">
        <v>913</v>
      </c>
      <c r="C800">
        <v>353</v>
      </c>
      <c r="D800" s="161">
        <v>16</v>
      </c>
      <c r="F800" s="159">
        <f>'COG-M'!P653</f>
        <v>0</v>
      </c>
    </row>
    <row r="801" spans="1:6" x14ac:dyDescent="0.25">
      <c r="A801">
        <v>335317</v>
      </c>
      <c r="B801" s="56" t="s">
        <v>913</v>
      </c>
      <c r="C801">
        <v>353</v>
      </c>
      <c r="D801" s="161">
        <v>17</v>
      </c>
      <c r="F801" s="159">
        <f>'COG-M'!P654</f>
        <v>0</v>
      </c>
    </row>
    <row r="802" spans="1:6" x14ac:dyDescent="0.25">
      <c r="A802">
        <v>335411</v>
      </c>
      <c r="B802" s="56" t="s">
        <v>913</v>
      </c>
      <c r="C802">
        <v>354</v>
      </c>
      <c r="D802" s="161">
        <v>11</v>
      </c>
      <c r="E802" t="s">
        <v>191</v>
      </c>
      <c r="F802" s="159">
        <f>'COG-M'!P655</f>
        <v>0</v>
      </c>
    </row>
    <row r="803" spans="1:6" x14ac:dyDescent="0.25">
      <c r="A803">
        <v>335414</v>
      </c>
      <c r="B803" s="56" t="s">
        <v>913</v>
      </c>
      <c r="C803">
        <v>354</v>
      </c>
      <c r="D803" s="161">
        <v>14</v>
      </c>
      <c r="F803" s="159">
        <f>'COG-M'!P656</f>
        <v>0</v>
      </c>
    </row>
    <row r="804" spans="1:6" x14ac:dyDescent="0.25">
      <c r="A804">
        <v>335415</v>
      </c>
      <c r="B804" s="56" t="s">
        <v>913</v>
      </c>
      <c r="C804">
        <v>354</v>
      </c>
      <c r="D804" s="161">
        <v>15</v>
      </c>
      <c r="F804" s="159">
        <f>'COG-M'!P657</f>
        <v>0</v>
      </c>
    </row>
    <row r="805" spans="1:6" x14ac:dyDescent="0.25">
      <c r="A805">
        <v>335416</v>
      </c>
      <c r="B805" s="56" t="s">
        <v>913</v>
      </c>
      <c r="C805">
        <v>354</v>
      </c>
      <c r="D805" s="161">
        <v>16</v>
      </c>
      <c r="F805" s="159">
        <f>'COG-M'!P658</f>
        <v>0</v>
      </c>
    </row>
    <row r="806" spans="1:6" x14ac:dyDescent="0.25">
      <c r="A806">
        <v>335417</v>
      </c>
      <c r="B806" s="56" t="s">
        <v>913</v>
      </c>
      <c r="C806">
        <v>354</v>
      </c>
      <c r="D806" s="161">
        <v>17</v>
      </c>
      <c r="F806" s="159">
        <f>'COG-M'!P659</f>
        <v>0</v>
      </c>
    </row>
    <row r="807" spans="1:6" x14ac:dyDescent="0.25">
      <c r="A807">
        <v>335511</v>
      </c>
      <c r="B807" s="56" t="s">
        <v>913</v>
      </c>
      <c r="C807">
        <v>355</v>
      </c>
      <c r="D807" s="161">
        <v>11</v>
      </c>
      <c r="E807" t="s">
        <v>192</v>
      </c>
      <c r="F807" s="159">
        <f>'COG-M'!P660</f>
        <v>0</v>
      </c>
    </row>
    <row r="808" spans="1:6" x14ac:dyDescent="0.25">
      <c r="A808">
        <v>335514</v>
      </c>
      <c r="B808" s="56" t="s">
        <v>913</v>
      </c>
      <c r="C808">
        <v>355</v>
      </c>
      <c r="D808" s="161">
        <v>14</v>
      </c>
      <c r="F808" s="159">
        <f>'COG-M'!P661</f>
        <v>0</v>
      </c>
    </row>
    <row r="809" spans="1:6" x14ac:dyDescent="0.25">
      <c r="A809">
        <v>335515</v>
      </c>
      <c r="B809" s="56" t="s">
        <v>913</v>
      </c>
      <c r="C809">
        <v>355</v>
      </c>
      <c r="D809" s="161">
        <v>15</v>
      </c>
      <c r="F809" s="159">
        <f>'COG-M'!P662</f>
        <v>328224</v>
      </c>
    </row>
    <row r="810" spans="1:6" x14ac:dyDescent="0.25">
      <c r="A810">
        <v>335516</v>
      </c>
      <c r="B810" s="56" t="s">
        <v>913</v>
      </c>
      <c r="C810">
        <v>355</v>
      </c>
      <c r="D810" s="161">
        <v>16</v>
      </c>
      <c r="F810" s="159">
        <f>'COG-M'!P663</f>
        <v>0</v>
      </c>
    </row>
    <row r="811" spans="1:6" x14ac:dyDescent="0.25">
      <c r="A811">
        <v>335517</v>
      </c>
      <c r="B811" s="56" t="s">
        <v>913</v>
      </c>
      <c r="C811">
        <v>355</v>
      </c>
      <c r="D811" s="161">
        <v>17</v>
      </c>
      <c r="F811" s="159">
        <f>'COG-M'!P664</f>
        <v>0</v>
      </c>
    </row>
    <row r="812" spans="1:6" x14ac:dyDescent="0.25">
      <c r="A812">
        <v>335525</v>
      </c>
      <c r="B812" s="56" t="s">
        <v>913</v>
      </c>
      <c r="C812">
        <v>355</v>
      </c>
      <c r="D812" s="161">
        <v>25</v>
      </c>
      <c r="F812" s="159">
        <f>'COG-M'!P665</f>
        <v>38400</v>
      </c>
    </row>
    <row r="813" spans="1:6" x14ac:dyDescent="0.25">
      <c r="A813">
        <v>335611</v>
      </c>
      <c r="B813" s="56" t="s">
        <v>913</v>
      </c>
      <c r="C813">
        <v>356</v>
      </c>
      <c r="D813" s="161">
        <v>11</v>
      </c>
      <c r="E813" t="s">
        <v>193</v>
      </c>
      <c r="F813" s="159">
        <f>'COG-M'!P666</f>
        <v>0</v>
      </c>
    </row>
    <row r="814" spans="1:6" x14ac:dyDescent="0.25">
      <c r="A814">
        <v>335614</v>
      </c>
      <c r="B814" s="56" t="s">
        <v>913</v>
      </c>
      <c r="C814">
        <v>356</v>
      </c>
      <c r="D814" s="161">
        <v>14</v>
      </c>
      <c r="F814" s="159">
        <f>'COG-M'!P667</f>
        <v>0</v>
      </c>
    </row>
    <row r="815" spans="1:6" x14ac:dyDescent="0.25">
      <c r="A815">
        <v>335615</v>
      </c>
      <c r="B815" s="56" t="s">
        <v>913</v>
      </c>
      <c r="C815">
        <v>356</v>
      </c>
      <c r="D815" s="161">
        <v>15</v>
      </c>
      <c r="F815" s="159">
        <f>'COG-M'!P668</f>
        <v>0</v>
      </c>
    </row>
    <row r="816" spans="1:6" x14ac:dyDescent="0.25">
      <c r="A816">
        <v>335616</v>
      </c>
      <c r="B816" s="56" t="s">
        <v>913</v>
      </c>
      <c r="C816">
        <v>356</v>
      </c>
      <c r="D816" s="161">
        <v>16</v>
      </c>
      <c r="F816" s="159">
        <f>'COG-M'!P669</f>
        <v>0</v>
      </c>
    </row>
    <row r="817" spans="1:6" x14ac:dyDescent="0.25">
      <c r="A817">
        <v>335617</v>
      </c>
      <c r="B817" s="56" t="s">
        <v>913</v>
      </c>
      <c r="C817">
        <v>356</v>
      </c>
      <c r="D817" s="161">
        <v>17</v>
      </c>
      <c r="F817" s="159">
        <f>'COG-M'!P670</f>
        <v>0</v>
      </c>
    </row>
    <row r="818" spans="1:6" x14ac:dyDescent="0.25">
      <c r="A818">
        <v>335625</v>
      </c>
      <c r="B818" s="56" t="s">
        <v>913</v>
      </c>
      <c r="C818">
        <v>356</v>
      </c>
      <c r="D818" s="161">
        <v>25</v>
      </c>
      <c r="F818" s="159">
        <f>'COG-M'!P671</f>
        <v>0</v>
      </c>
    </row>
    <row r="819" spans="1:6" x14ac:dyDescent="0.25">
      <c r="A819">
        <v>335711</v>
      </c>
      <c r="B819" s="56" t="s">
        <v>913</v>
      </c>
      <c r="C819">
        <v>357</v>
      </c>
      <c r="D819" s="161">
        <v>11</v>
      </c>
      <c r="E819" t="s">
        <v>194</v>
      </c>
      <c r="F819" s="159">
        <f>'COG-M'!P672</f>
        <v>0</v>
      </c>
    </row>
    <row r="820" spans="1:6" x14ac:dyDescent="0.25">
      <c r="A820">
        <v>335714</v>
      </c>
      <c r="B820" s="56" t="s">
        <v>913</v>
      </c>
      <c r="C820">
        <v>357</v>
      </c>
      <c r="D820" s="161">
        <v>14</v>
      </c>
      <c r="F820" s="159">
        <f>'COG-M'!P673</f>
        <v>0</v>
      </c>
    </row>
    <row r="821" spans="1:6" x14ac:dyDescent="0.25">
      <c r="A821">
        <v>335715</v>
      </c>
      <c r="B821" s="56" t="s">
        <v>913</v>
      </c>
      <c r="C821">
        <v>357</v>
      </c>
      <c r="D821" s="161">
        <v>15</v>
      </c>
      <c r="F821" s="159">
        <f>'COG-M'!P674</f>
        <v>368400</v>
      </c>
    </row>
    <row r="822" spans="1:6" x14ac:dyDescent="0.25">
      <c r="A822">
        <v>335716</v>
      </c>
      <c r="B822" s="56" t="s">
        <v>913</v>
      </c>
      <c r="C822">
        <v>357</v>
      </c>
      <c r="D822" s="161">
        <v>16</v>
      </c>
      <c r="F822" s="159">
        <f>'COG-M'!P675</f>
        <v>0</v>
      </c>
    </row>
    <row r="823" spans="1:6" x14ac:dyDescent="0.25">
      <c r="A823">
        <v>335717</v>
      </c>
      <c r="B823" s="56" t="s">
        <v>913</v>
      </c>
      <c r="C823">
        <v>357</v>
      </c>
      <c r="D823" s="161">
        <v>17</v>
      </c>
      <c r="F823" s="159">
        <f>'COG-M'!P676</f>
        <v>0</v>
      </c>
    </row>
    <row r="824" spans="1:6" x14ac:dyDescent="0.25">
      <c r="A824">
        <v>335811</v>
      </c>
      <c r="B824" s="56" t="s">
        <v>913</v>
      </c>
      <c r="C824">
        <v>358</v>
      </c>
      <c r="D824" s="161">
        <v>11</v>
      </c>
      <c r="E824" t="s">
        <v>195</v>
      </c>
      <c r="F824" s="159">
        <f>'COG-M'!P677</f>
        <v>0</v>
      </c>
    </row>
    <row r="825" spans="1:6" x14ac:dyDescent="0.25">
      <c r="A825">
        <v>335814</v>
      </c>
      <c r="B825" s="56" t="s">
        <v>913</v>
      </c>
      <c r="C825">
        <v>358</v>
      </c>
      <c r="D825" s="161">
        <v>14</v>
      </c>
      <c r="F825" s="159">
        <f>'COG-M'!P678</f>
        <v>0</v>
      </c>
    </row>
    <row r="826" spans="1:6" x14ac:dyDescent="0.25">
      <c r="A826">
        <v>335815</v>
      </c>
      <c r="B826" s="56" t="s">
        <v>913</v>
      </c>
      <c r="C826">
        <v>358</v>
      </c>
      <c r="D826" s="161">
        <v>15</v>
      </c>
      <c r="F826" s="159">
        <f>'COG-M'!P679</f>
        <v>0</v>
      </c>
    </row>
    <row r="827" spans="1:6" x14ac:dyDescent="0.25">
      <c r="A827">
        <v>335816</v>
      </c>
      <c r="B827" s="56" t="s">
        <v>913</v>
      </c>
      <c r="C827">
        <v>358</v>
      </c>
      <c r="D827" s="161">
        <v>16</v>
      </c>
      <c r="F827" s="159">
        <f>'COG-M'!P680</f>
        <v>0</v>
      </c>
    </row>
    <row r="828" spans="1:6" x14ac:dyDescent="0.25">
      <c r="A828">
        <v>335817</v>
      </c>
      <c r="B828" s="56" t="s">
        <v>913</v>
      </c>
      <c r="C828">
        <v>358</v>
      </c>
      <c r="D828" s="161">
        <v>17</v>
      </c>
      <c r="F828" s="159">
        <f>'COG-M'!P681</f>
        <v>0</v>
      </c>
    </row>
    <row r="829" spans="1:6" x14ac:dyDescent="0.25">
      <c r="A829">
        <v>335911</v>
      </c>
      <c r="B829" s="56" t="s">
        <v>913</v>
      </c>
      <c r="C829">
        <v>359</v>
      </c>
      <c r="D829" s="161">
        <v>11</v>
      </c>
      <c r="E829" t="s">
        <v>196</v>
      </c>
      <c r="F829" s="159">
        <f>'COG-M'!P682</f>
        <v>0</v>
      </c>
    </row>
    <row r="830" spans="1:6" x14ac:dyDescent="0.25">
      <c r="A830">
        <v>335914</v>
      </c>
      <c r="B830" s="56" t="s">
        <v>913</v>
      </c>
      <c r="C830">
        <v>359</v>
      </c>
      <c r="D830" s="161">
        <v>14</v>
      </c>
      <c r="F830" s="159">
        <f>'COG-M'!P683</f>
        <v>0</v>
      </c>
    </row>
    <row r="831" spans="1:6" x14ac:dyDescent="0.25">
      <c r="A831">
        <v>335915</v>
      </c>
      <c r="B831" s="56" t="s">
        <v>913</v>
      </c>
      <c r="C831">
        <v>359</v>
      </c>
      <c r="D831" s="161">
        <v>15</v>
      </c>
      <c r="F831" s="159">
        <f>'COG-M'!P684</f>
        <v>20004</v>
      </c>
    </row>
    <row r="832" spans="1:6" x14ac:dyDescent="0.25">
      <c r="A832">
        <v>335916</v>
      </c>
      <c r="B832" s="56" t="s">
        <v>913</v>
      </c>
      <c r="C832">
        <v>359</v>
      </c>
      <c r="D832" s="161">
        <v>16</v>
      </c>
      <c r="F832" s="159">
        <f>'COG-M'!P685</f>
        <v>0</v>
      </c>
    </row>
    <row r="833" spans="1:6" x14ac:dyDescent="0.25">
      <c r="A833">
        <v>335917</v>
      </c>
      <c r="B833" s="56" t="s">
        <v>913</v>
      </c>
      <c r="C833">
        <v>359</v>
      </c>
      <c r="D833" s="161">
        <v>17</v>
      </c>
      <c r="F833" s="159">
        <f>'COG-M'!P686</f>
        <v>0</v>
      </c>
    </row>
    <row r="834" spans="1:6" x14ac:dyDescent="0.25">
      <c r="A834">
        <v>360000</v>
      </c>
      <c r="B834" s="56" t="s">
        <v>913</v>
      </c>
      <c r="C834">
        <v>3600</v>
      </c>
      <c r="D834" s="161">
        <v>0</v>
      </c>
      <c r="E834" t="s">
        <v>197</v>
      </c>
      <c r="F834" s="159">
        <f>'COG-M'!P687</f>
        <v>54000</v>
      </c>
    </row>
    <row r="835" spans="1:6" x14ac:dyDescent="0.25">
      <c r="A835">
        <v>336111</v>
      </c>
      <c r="B835" s="56" t="s">
        <v>913</v>
      </c>
      <c r="C835">
        <v>361</v>
      </c>
      <c r="D835" s="161">
        <v>11</v>
      </c>
      <c r="E835" t="s">
        <v>198</v>
      </c>
      <c r="F835" s="159">
        <f>'COG-M'!P688</f>
        <v>0</v>
      </c>
    </row>
    <row r="836" spans="1:6" x14ac:dyDescent="0.25">
      <c r="A836">
        <v>336114</v>
      </c>
      <c r="B836" s="56" t="s">
        <v>913</v>
      </c>
      <c r="C836">
        <v>361</v>
      </c>
      <c r="D836" s="161">
        <v>14</v>
      </c>
      <c r="F836" s="159">
        <f>'COG-M'!P689</f>
        <v>0</v>
      </c>
    </row>
    <row r="837" spans="1:6" x14ac:dyDescent="0.25">
      <c r="A837">
        <v>336115</v>
      </c>
      <c r="B837" s="56" t="s">
        <v>913</v>
      </c>
      <c r="C837">
        <v>361</v>
      </c>
      <c r="D837" s="161">
        <v>15</v>
      </c>
      <c r="F837" s="159">
        <f>'COG-M'!P690</f>
        <v>54000</v>
      </c>
    </row>
    <row r="838" spans="1:6" x14ac:dyDescent="0.25">
      <c r="A838">
        <v>336116</v>
      </c>
      <c r="B838" s="56" t="s">
        <v>913</v>
      </c>
      <c r="C838">
        <v>361</v>
      </c>
      <c r="D838" s="161">
        <v>16</v>
      </c>
      <c r="F838" s="159">
        <f>'COG-M'!P691</f>
        <v>0</v>
      </c>
    </row>
    <row r="839" spans="1:6" x14ac:dyDescent="0.25">
      <c r="A839">
        <v>336117</v>
      </c>
      <c r="B839" s="56" t="s">
        <v>913</v>
      </c>
      <c r="C839">
        <v>361</v>
      </c>
      <c r="D839" s="161">
        <v>17</v>
      </c>
      <c r="F839" s="159">
        <f>'COG-M'!P692</f>
        <v>0</v>
      </c>
    </row>
    <row r="840" spans="1:6" x14ac:dyDescent="0.25">
      <c r="A840">
        <v>336211</v>
      </c>
      <c r="B840" s="56" t="s">
        <v>913</v>
      </c>
      <c r="C840">
        <v>362</v>
      </c>
      <c r="D840" s="161">
        <v>11</v>
      </c>
      <c r="E840" t="s">
        <v>199</v>
      </c>
      <c r="F840" s="159">
        <f>'COG-M'!P693</f>
        <v>0</v>
      </c>
    </row>
    <row r="841" spans="1:6" x14ac:dyDescent="0.25">
      <c r="A841">
        <v>336214</v>
      </c>
      <c r="B841" s="56" t="s">
        <v>913</v>
      </c>
      <c r="C841">
        <v>362</v>
      </c>
      <c r="D841" s="161">
        <v>14</v>
      </c>
      <c r="F841" s="159">
        <f>'COG-M'!P694</f>
        <v>0</v>
      </c>
    </row>
    <row r="842" spans="1:6" x14ac:dyDescent="0.25">
      <c r="A842">
        <v>336215</v>
      </c>
      <c r="B842" s="56" t="s">
        <v>913</v>
      </c>
      <c r="C842">
        <v>362</v>
      </c>
      <c r="D842" s="161">
        <v>15</v>
      </c>
      <c r="F842" s="159">
        <f>'COG-M'!P695</f>
        <v>0</v>
      </c>
    </row>
    <row r="843" spans="1:6" x14ac:dyDescent="0.25">
      <c r="A843">
        <v>336216</v>
      </c>
      <c r="B843" s="56" t="s">
        <v>913</v>
      </c>
      <c r="C843">
        <v>362</v>
      </c>
      <c r="D843" s="161">
        <v>16</v>
      </c>
      <c r="F843" s="159">
        <f>'COG-M'!P696</f>
        <v>0</v>
      </c>
    </row>
    <row r="844" spans="1:6" x14ac:dyDescent="0.25">
      <c r="A844">
        <v>336217</v>
      </c>
      <c r="B844" s="56" t="s">
        <v>913</v>
      </c>
      <c r="C844">
        <v>362</v>
      </c>
      <c r="D844" s="161">
        <v>17</v>
      </c>
      <c r="F844" s="159">
        <f>'COG-M'!P697</f>
        <v>0</v>
      </c>
    </row>
    <row r="845" spans="1:6" x14ac:dyDescent="0.25">
      <c r="A845">
        <v>336311</v>
      </c>
      <c r="B845" s="56" t="s">
        <v>913</v>
      </c>
      <c r="C845">
        <v>363</v>
      </c>
      <c r="D845" s="161">
        <v>11</v>
      </c>
      <c r="E845" t="s">
        <v>200</v>
      </c>
      <c r="F845" s="159">
        <f>'COG-M'!P698</f>
        <v>0</v>
      </c>
    </row>
    <row r="846" spans="1:6" x14ac:dyDescent="0.25">
      <c r="A846">
        <v>336314</v>
      </c>
      <c r="B846" s="56" t="s">
        <v>913</v>
      </c>
      <c r="C846">
        <v>363</v>
      </c>
      <c r="D846" s="161">
        <v>14</v>
      </c>
      <c r="F846" s="159">
        <f>'COG-M'!P699</f>
        <v>0</v>
      </c>
    </row>
    <row r="847" spans="1:6" x14ac:dyDescent="0.25">
      <c r="A847">
        <v>336315</v>
      </c>
      <c r="B847" s="56" t="s">
        <v>913</v>
      </c>
      <c r="C847">
        <v>363</v>
      </c>
      <c r="D847" s="161">
        <v>15</v>
      </c>
      <c r="F847" s="159">
        <f>'COG-M'!P700</f>
        <v>0</v>
      </c>
    </row>
    <row r="848" spans="1:6" x14ac:dyDescent="0.25">
      <c r="A848">
        <v>336316</v>
      </c>
      <c r="B848" s="56" t="s">
        <v>913</v>
      </c>
      <c r="C848">
        <v>363</v>
      </c>
      <c r="D848" s="161">
        <v>16</v>
      </c>
      <c r="F848" s="159">
        <f>'COG-M'!P701</f>
        <v>0</v>
      </c>
    </row>
    <row r="849" spans="1:6" x14ac:dyDescent="0.25">
      <c r="A849">
        <v>336317</v>
      </c>
      <c r="B849" s="56" t="s">
        <v>913</v>
      </c>
      <c r="C849">
        <v>363</v>
      </c>
      <c r="D849" s="161">
        <v>17</v>
      </c>
      <c r="F849" s="159">
        <f>'COG-M'!P702</f>
        <v>0</v>
      </c>
    </row>
    <row r="850" spans="1:6" x14ac:dyDescent="0.25">
      <c r="A850">
        <v>336411</v>
      </c>
      <c r="B850" s="56" t="s">
        <v>913</v>
      </c>
      <c r="C850">
        <v>364</v>
      </c>
      <c r="D850" s="161">
        <v>11</v>
      </c>
      <c r="E850" t="s">
        <v>201</v>
      </c>
      <c r="F850" s="159">
        <f>'COG-M'!P703</f>
        <v>0</v>
      </c>
    </row>
    <row r="851" spans="1:6" x14ac:dyDescent="0.25">
      <c r="A851">
        <v>336414</v>
      </c>
      <c r="B851" s="56" t="s">
        <v>913</v>
      </c>
      <c r="C851">
        <v>364</v>
      </c>
      <c r="D851" s="161">
        <v>14</v>
      </c>
      <c r="F851" s="159">
        <f>'COG-M'!P704</f>
        <v>0</v>
      </c>
    </row>
    <row r="852" spans="1:6" x14ac:dyDescent="0.25">
      <c r="A852">
        <v>336415</v>
      </c>
      <c r="B852" s="56" t="s">
        <v>913</v>
      </c>
      <c r="C852">
        <v>364</v>
      </c>
      <c r="D852" s="161">
        <v>15</v>
      </c>
      <c r="F852" s="159">
        <f>'COG-M'!P705</f>
        <v>0</v>
      </c>
    </row>
    <row r="853" spans="1:6" x14ac:dyDescent="0.25">
      <c r="A853">
        <v>336416</v>
      </c>
      <c r="B853" s="56" t="s">
        <v>913</v>
      </c>
      <c r="C853">
        <v>364</v>
      </c>
      <c r="D853" s="161">
        <v>16</v>
      </c>
      <c r="F853" s="159">
        <f>'COG-M'!P706</f>
        <v>0</v>
      </c>
    </row>
    <row r="854" spans="1:6" x14ac:dyDescent="0.25">
      <c r="A854">
        <v>336417</v>
      </c>
      <c r="B854" s="56" t="s">
        <v>913</v>
      </c>
      <c r="C854">
        <v>364</v>
      </c>
      <c r="D854" s="161">
        <v>17</v>
      </c>
      <c r="F854" s="159">
        <f>'COG-M'!P707</f>
        <v>0</v>
      </c>
    </row>
    <row r="855" spans="1:6" x14ac:dyDescent="0.25">
      <c r="A855">
        <v>336511</v>
      </c>
      <c r="B855" s="56" t="s">
        <v>913</v>
      </c>
      <c r="C855">
        <v>365</v>
      </c>
      <c r="D855" s="161">
        <v>11</v>
      </c>
      <c r="E855" t="s">
        <v>202</v>
      </c>
      <c r="F855" s="159">
        <f>'COG-M'!P708</f>
        <v>0</v>
      </c>
    </row>
    <row r="856" spans="1:6" x14ac:dyDescent="0.25">
      <c r="A856">
        <v>336514</v>
      </c>
      <c r="B856" s="56" t="s">
        <v>913</v>
      </c>
      <c r="C856">
        <v>365</v>
      </c>
      <c r="D856" s="161">
        <v>14</v>
      </c>
      <c r="F856" s="159">
        <f>'COG-M'!P709</f>
        <v>0</v>
      </c>
    </row>
    <row r="857" spans="1:6" x14ac:dyDescent="0.25">
      <c r="A857">
        <v>336515</v>
      </c>
      <c r="B857" s="56" t="s">
        <v>913</v>
      </c>
      <c r="C857">
        <v>365</v>
      </c>
      <c r="D857" s="161">
        <v>15</v>
      </c>
      <c r="F857" s="159">
        <f>'COG-M'!P710</f>
        <v>0</v>
      </c>
    </row>
    <row r="858" spans="1:6" x14ac:dyDescent="0.25">
      <c r="A858">
        <v>336516</v>
      </c>
      <c r="B858" s="56" t="s">
        <v>913</v>
      </c>
      <c r="C858">
        <v>365</v>
      </c>
      <c r="D858" s="161">
        <v>16</v>
      </c>
      <c r="F858" s="159">
        <f>'COG-M'!P711</f>
        <v>0</v>
      </c>
    </row>
    <row r="859" spans="1:6" x14ac:dyDescent="0.25">
      <c r="A859">
        <v>336517</v>
      </c>
      <c r="B859" s="56" t="s">
        <v>913</v>
      </c>
      <c r="C859">
        <v>365</v>
      </c>
      <c r="D859" s="161">
        <v>17</v>
      </c>
      <c r="F859" s="159">
        <f>'COG-M'!P712</f>
        <v>0</v>
      </c>
    </row>
    <row r="860" spans="1:6" x14ac:dyDescent="0.25">
      <c r="A860">
        <v>336611</v>
      </c>
      <c r="B860" s="56" t="s">
        <v>913</v>
      </c>
      <c r="C860">
        <v>366</v>
      </c>
      <c r="D860" s="161">
        <v>11</v>
      </c>
      <c r="E860" t="s">
        <v>717</v>
      </c>
      <c r="F860" s="159">
        <f>'COG-M'!P713</f>
        <v>0</v>
      </c>
    </row>
    <row r="861" spans="1:6" x14ac:dyDescent="0.25">
      <c r="A861">
        <v>336614</v>
      </c>
      <c r="B861" s="56" t="s">
        <v>913</v>
      </c>
      <c r="C861">
        <v>366</v>
      </c>
      <c r="D861" s="161">
        <v>14</v>
      </c>
      <c r="F861" s="159">
        <f>'COG-M'!P714</f>
        <v>0</v>
      </c>
    </row>
    <row r="862" spans="1:6" x14ac:dyDescent="0.25">
      <c r="A862">
        <v>336615</v>
      </c>
      <c r="B862" s="56" t="s">
        <v>913</v>
      </c>
      <c r="C862">
        <v>366</v>
      </c>
      <c r="D862" s="161">
        <v>15</v>
      </c>
      <c r="F862" s="159">
        <f>'COG-M'!P715</f>
        <v>0</v>
      </c>
    </row>
    <row r="863" spans="1:6" x14ac:dyDescent="0.25">
      <c r="A863">
        <v>336616</v>
      </c>
      <c r="B863" s="56" t="s">
        <v>913</v>
      </c>
      <c r="C863">
        <v>366</v>
      </c>
      <c r="D863" s="161">
        <v>16</v>
      </c>
      <c r="F863" s="159">
        <f>'COG-M'!P716</f>
        <v>0</v>
      </c>
    </row>
    <row r="864" spans="1:6" x14ac:dyDescent="0.25">
      <c r="A864">
        <v>336617</v>
      </c>
      <c r="B864" s="56" t="s">
        <v>913</v>
      </c>
      <c r="C864">
        <v>366</v>
      </c>
      <c r="D864" s="161">
        <v>17</v>
      </c>
      <c r="F864" s="159">
        <f>'COG-M'!P717</f>
        <v>0</v>
      </c>
    </row>
    <row r="865" spans="1:6" x14ac:dyDescent="0.25">
      <c r="A865">
        <v>336911</v>
      </c>
      <c r="B865" s="56" t="s">
        <v>913</v>
      </c>
      <c r="C865">
        <v>369</v>
      </c>
      <c r="D865" s="161">
        <v>11</v>
      </c>
      <c r="E865" t="s">
        <v>203</v>
      </c>
      <c r="F865" s="159">
        <f>'COG-M'!P718</f>
        <v>0</v>
      </c>
    </row>
    <row r="866" spans="1:6" x14ac:dyDescent="0.25">
      <c r="A866">
        <v>336914</v>
      </c>
      <c r="B866" s="56" t="s">
        <v>913</v>
      </c>
      <c r="C866">
        <v>369</v>
      </c>
      <c r="D866" s="161">
        <v>14</v>
      </c>
      <c r="F866" s="159">
        <f>'COG-M'!P719</f>
        <v>0</v>
      </c>
    </row>
    <row r="867" spans="1:6" x14ac:dyDescent="0.25">
      <c r="A867">
        <v>336915</v>
      </c>
      <c r="B867" s="56" t="s">
        <v>913</v>
      </c>
      <c r="C867">
        <v>369</v>
      </c>
      <c r="D867" s="161">
        <v>15</v>
      </c>
      <c r="F867" s="159">
        <f>'COG-M'!P720</f>
        <v>0</v>
      </c>
    </row>
    <row r="868" spans="1:6" x14ac:dyDescent="0.25">
      <c r="A868">
        <v>336916</v>
      </c>
      <c r="B868" s="56" t="s">
        <v>913</v>
      </c>
      <c r="C868">
        <v>369</v>
      </c>
      <c r="D868" s="161">
        <v>16</v>
      </c>
      <c r="F868" s="159">
        <f>'COG-M'!P721</f>
        <v>0</v>
      </c>
    </row>
    <row r="869" spans="1:6" x14ac:dyDescent="0.25">
      <c r="A869">
        <v>336917</v>
      </c>
      <c r="B869" s="56" t="s">
        <v>913</v>
      </c>
      <c r="C869">
        <v>369</v>
      </c>
      <c r="D869" s="161">
        <v>17</v>
      </c>
      <c r="F869" s="159">
        <f>'COG-M'!P722</f>
        <v>0</v>
      </c>
    </row>
    <row r="870" spans="1:6" x14ac:dyDescent="0.25">
      <c r="A870">
        <v>370000</v>
      </c>
      <c r="B870" s="56" t="s">
        <v>913</v>
      </c>
      <c r="C870">
        <v>3700</v>
      </c>
      <c r="D870" s="161">
        <v>0</v>
      </c>
      <c r="E870" t="s">
        <v>204</v>
      </c>
      <c r="F870" s="159">
        <f>'COG-M'!P723</f>
        <v>812000</v>
      </c>
    </row>
    <row r="871" spans="1:6" x14ac:dyDescent="0.25">
      <c r="A871">
        <v>337111</v>
      </c>
      <c r="B871" s="56" t="s">
        <v>913</v>
      </c>
      <c r="C871">
        <v>371</v>
      </c>
      <c r="D871" s="161">
        <v>11</v>
      </c>
      <c r="E871" t="s">
        <v>205</v>
      </c>
      <c r="F871" s="159">
        <f>'COG-M'!P724</f>
        <v>0</v>
      </c>
    </row>
    <row r="872" spans="1:6" x14ac:dyDescent="0.25">
      <c r="A872">
        <v>337114</v>
      </c>
      <c r="B872" s="56" t="s">
        <v>913</v>
      </c>
      <c r="C872">
        <v>371</v>
      </c>
      <c r="D872" s="161">
        <v>14</v>
      </c>
      <c r="F872" s="159">
        <f>'COG-M'!P725</f>
        <v>0</v>
      </c>
    </row>
    <row r="873" spans="1:6" x14ac:dyDescent="0.25">
      <c r="A873">
        <v>337115</v>
      </c>
      <c r="B873" s="56" t="s">
        <v>913</v>
      </c>
      <c r="C873">
        <v>371</v>
      </c>
      <c r="D873" s="161">
        <v>15</v>
      </c>
      <c r="F873" s="159">
        <f>'COG-M'!P726</f>
        <v>117000</v>
      </c>
    </row>
    <row r="874" spans="1:6" x14ac:dyDescent="0.25">
      <c r="A874">
        <v>337116</v>
      </c>
      <c r="B874" s="56" t="s">
        <v>913</v>
      </c>
      <c r="C874">
        <v>371</v>
      </c>
      <c r="D874" s="161">
        <v>16</v>
      </c>
      <c r="F874" s="159">
        <f>'COG-M'!P727</f>
        <v>0</v>
      </c>
    </row>
    <row r="875" spans="1:6" x14ac:dyDescent="0.25">
      <c r="A875">
        <v>337117</v>
      </c>
      <c r="B875" s="56" t="s">
        <v>913</v>
      </c>
      <c r="C875">
        <v>371</v>
      </c>
      <c r="D875" s="161">
        <v>17</v>
      </c>
      <c r="F875" s="159">
        <f>'COG-M'!P728</f>
        <v>0</v>
      </c>
    </row>
    <row r="876" spans="1:6" x14ac:dyDescent="0.25">
      <c r="A876">
        <v>337211</v>
      </c>
      <c r="B876" s="56" t="s">
        <v>913</v>
      </c>
      <c r="C876">
        <v>372</v>
      </c>
      <c r="D876" s="161">
        <v>11</v>
      </c>
      <c r="E876" t="s">
        <v>206</v>
      </c>
      <c r="F876" s="159">
        <f>'COG-M'!P729</f>
        <v>0</v>
      </c>
    </row>
    <row r="877" spans="1:6" x14ac:dyDescent="0.25">
      <c r="A877">
        <v>337214</v>
      </c>
      <c r="B877" s="56" t="s">
        <v>913</v>
      </c>
      <c r="C877">
        <v>372</v>
      </c>
      <c r="D877" s="161">
        <v>14</v>
      </c>
      <c r="F877" s="159">
        <f>'COG-M'!P730</f>
        <v>0</v>
      </c>
    </row>
    <row r="878" spans="1:6" x14ac:dyDescent="0.25">
      <c r="A878">
        <v>337215</v>
      </c>
      <c r="B878" s="56" t="s">
        <v>913</v>
      </c>
      <c r="C878">
        <v>372</v>
      </c>
      <c r="D878" s="161">
        <v>15</v>
      </c>
      <c r="F878" s="159">
        <f>'COG-M'!P731</f>
        <v>0</v>
      </c>
    </row>
    <row r="879" spans="1:6" x14ac:dyDescent="0.25">
      <c r="A879">
        <v>337216</v>
      </c>
      <c r="B879" s="56" t="s">
        <v>913</v>
      </c>
      <c r="C879">
        <v>372</v>
      </c>
      <c r="D879" s="161">
        <v>16</v>
      </c>
      <c r="F879" s="159">
        <f>'COG-M'!P732</f>
        <v>0</v>
      </c>
    </row>
    <row r="880" spans="1:6" x14ac:dyDescent="0.25">
      <c r="A880">
        <v>337217</v>
      </c>
      <c r="B880" s="56" t="s">
        <v>913</v>
      </c>
      <c r="C880">
        <v>372</v>
      </c>
      <c r="D880" s="161">
        <v>17</v>
      </c>
      <c r="F880" s="159">
        <f>'COG-M'!P733</f>
        <v>0</v>
      </c>
    </row>
    <row r="881" spans="1:6" x14ac:dyDescent="0.25">
      <c r="A881">
        <v>337311</v>
      </c>
      <c r="B881" s="56" t="s">
        <v>913</v>
      </c>
      <c r="C881">
        <v>373</v>
      </c>
      <c r="D881" s="161">
        <v>11</v>
      </c>
      <c r="E881" t="s">
        <v>207</v>
      </c>
      <c r="F881" s="159">
        <f>'COG-M'!P734</f>
        <v>0</v>
      </c>
    </row>
    <row r="882" spans="1:6" x14ac:dyDescent="0.25">
      <c r="A882">
        <v>337314</v>
      </c>
      <c r="B882" s="56" t="s">
        <v>913</v>
      </c>
      <c r="C882">
        <v>373</v>
      </c>
      <c r="D882" s="161">
        <v>14</v>
      </c>
      <c r="F882" s="159">
        <f>'COG-M'!P735</f>
        <v>0</v>
      </c>
    </row>
    <row r="883" spans="1:6" x14ac:dyDescent="0.25">
      <c r="A883">
        <v>337315</v>
      </c>
      <c r="B883" s="56" t="s">
        <v>913</v>
      </c>
      <c r="C883">
        <v>373</v>
      </c>
      <c r="D883" s="161">
        <v>15</v>
      </c>
      <c r="F883" s="159">
        <f>'COG-M'!P736</f>
        <v>0</v>
      </c>
    </row>
    <row r="884" spans="1:6" x14ac:dyDescent="0.25">
      <c r="A884">
        <v>337316</v>
      </c>
      <c r="B884" s="56" t="s">
        <v>913</v>
      </c>
      <c r="C884">
        <v>373</v>
      </c>
      <c r="D884" s="161">
        <v>16</v>
      </c>
      <c r="F884" s="159">
        <f>'COG-M'!P737</f>
        <v>0</v>
      </c>
    </row>
    <row r="885" spans="1:6" x14ac:dyDescent="0.25">
      <c r="A885">
        <v>337317</v>
      </c>
      <c r="B885" s="56" t="s">
        <v>913</v>
      </c>
      <c r="C885">
        <v>373</v>
      </c>
      <c r="D885" s="161">
        <v>17</v>
      </c>
      <c r="F885" s="159">
        <f>'COG-M'!P738</f>
        <v>0</v>
      </c>
    </row>
    <row r="886" spans="1:6" x14ac:dyDescent="0.25">
      <c r="A886">
        <v>337411</v>
      </c>
      <c r="B886" s="56" t="s">
        <v>913</v>
      </c>
      <c r="C886">
        <v>374</v>
      </c>
      <c r="D886" s="161">
        <v>11</v>
      </c>
      <c r="E886" t="s">
        <v>208</v>
      </c>
      <c r="F886" s="159">
        <f>'COG-M'!P739</f>
        <v>0</v>
      </c>
    </row>
    <row r="887" spans="1:6" x14ac:dyDescent="0.25">
      <c r="A887">
        <v>337414</v>
      </c>
      <c r="B887" s="56" t="s">
        <v>913</v>
      </c>
      <c r="C887">
        <v>374</v>
      </c>
      <c r="D887" s="161">
        <v>14</v>
      </c>
      <c r="F887" s="159">
        <f>'COG-M'!P740</f>
        <v>0</v>
      </c>
    </row>
    <row r="888" spans="1:6" x14ac:dyDescent="0.25">
      <c r="A888">
        <v>337415</v>
      </c>
      <c r="B888" s="56" t="s">
        <v>913</v>
      </c>
      <c r="C888">
        <v>374</v>
      </c>
      <c r="D888" s="161">
        <v>15</v>
      </c>
      <c r="F888" s="159">
        <f>'COG-M'!P741</f>
        <v>0</v>
      </c>
    </row>
    <row r="889" spans="1:6" x14ac:dyDescent="0.25">
      <c r="A889">
        <v>337416</v>
      </c>
      <c r="B889" s="56" t="s">
        <v>913</v>
      </c>
      <c r="C889">
        <v>374</v>
      </c>
      <c r="D889" s="161">
        <v>16</v>
      </c>
      <c r="F889" s="159">
        <f>'COG-M'!P742</f>
        <v>0</v>
      </c>
    </row>
    <row r="890" spans="1:6" x14ac:dyDescent="0.25">
      <c r="A890">
        <v>337417</v>
      </c>
      <c r="B890" s="56" t="s">
        <v>913</v>
      </c>
      <c r="C890">
        <v>374</v>
      </c>
      <c r="D890" s="161">
        <v>17</v>
      </c>
      <c r="F890" s="159">
        <f>'COG-M'!P743</f>
        <v>0</v>
      </c>
    </row>
    <row r="891" spans="1:6" x14ac:dyDescent="0.25">
      <c r="A891">
        <v>337511</v>
      </c>
      <c r="B891" s="56" t="s">
        <v>913</v>
      </c>
      <c r="C891">
        <v>375</v>
      </c>
      <c r="D891" s="161">
        <v>11</v>
      </c>
      <c r="E891" t="s">
        <v>209</v>
      </c>
      <c r="F891" s="159">
        <f>'COG-M'!P744</f>
        <v>0</v>
      </c>
    </row>
    <row r="892" spans="1:6" x14ac:dyDescent="0.25">
      <c r="A892">
        <v>337514</v>
      </c>
      <c r="B892" s="56" t="s">
        <v>913</v>
      </c>
      <c r="C892">
        <v>375</v>
      </c>
      <c r="D892" s="161">
        <v>14</v>
      </c>
      <c r="F892" s="159">
        <f>'COG-M'!P745</f>
        <v>0</v>
      </c>
    </row>
    <row r="893" spans="1:6" x14ac:dyDescent="0.25">
      <c r="A893">
        <v>337515</v>
      </c>
      <c r="B893" s="56" t="s">
        <v>913</v>
      </c>
      <c r="C893">
        <v>375</v>
      </c>
      <c r="D893" s="161">
        <v>15</v>
      </c>
      <c r="F893" s="159">
        <f>'COG-M'!P746</f>
        <v>635000</v>
      </c>
    </row>
    <row r="894" spans="1:6" x14ac:dyDescent="0.25">
      <c r="A894">
        <v>337516</v>
      </c>
      <c r="B894" s="56" t="s">
        <v>913</v>
      </c>
      <c r="C894">
        <v>375</v>
      </c>
      <c r="D894" s="161">
        <v>16</v>
      </c>
      <c r="F894" s="159">
        <f>'COG-M'!P747</f>
        <v>0</v>
      </c>
    </row>
    <row r="895" spans="1:6" x14ac:dyDescent="0.25">
      <c r="A895">
        <v>337517</v>
      </c>
      <c r="B895" s="56" t="s">
        <v>913</v>
      </c>
      <c r="C895">
        <v>375</v>
      </c>
      <c r="D895" s="161">
        <v>17</v>
      </c>
      <c r="F895" s="159">
        <f>'COG-M'!P748</f>
        <v>0</v>
      </c>
    </row>
    <row r="896" spans="1:6" x14ac:dyDescent="0.25">
      <c r="A896">
        <v>337611</v>
      </c>
      <c r="B896" s="56" t="s">
        <v>913</v>
      </c>
      <c r="C896">
        <v>376</v>
      </c>
      <c r="D896" s="161">
        <v>11</v>
      </c>
      <c r="E896" t="s">
        <v>210</v>
      </c>
      <c r="F896" s="159">
        <f>'COG-M'!P749</f>
        <v>0</v>
      </c>
    </row>
    <row r="897" spans="1:6" x14ac:dyDescent="0.25">
      <c r="A897">
        <v>337614</v>
      </c>
      <c r="B897" s="56" t="s">
        <v>913</v>
      </c>
      <c r="C897">
        <v>376</v>
      </c>
      <c r="D897" s="161">
        <v>14</v>
      </c>
      <c r="F897" s="159">
        <f>'COG-M'!P750</f>
        <v>0</v>
      </c>
    </row>
    <row r="898" spans="1:6" x14ac:dyDescent="0.25">
      <c r="A898">
        <v>337615</v>
      </c>
      <c r="B898" s="56" t="s">
        <v>913</v>
      </c>
      <c r="C898">
        <v>376</v>
      </c>
      <c r="D898" s="161">
        <v>15</v>
      </c>
      <c r="F898" s="159">
        <f>'COG-M'!P751</f>
        <v>0</v>
      </c>
    </row>
    <row r="899" spans="1:6" x14ac:dyDescent="0.25">
      <c r="A899">
        <v>337616</v>
      </c>
      <c r="B899" s="56" t="s">
        <v>913</v>
      </c>
      <c r="C899">
        <v>376</v>
      </c>
      <c r="D899" s="161">
        <v>16</v>
      </c>
      <c r="F899" s="159">
        <f>'COG-M'!P752</f>
        <v>0</v>
      </c>
    </row>
    <row r="900" spans="1:6" x14ac:dyDescent="0.25">
      <c r="A900">
        <v>337617</v>
      </c>
      <c r="B900" s="56" t="s">
        <v>913</v>
      </c>
      <c r="C900">
        <v>376</v>
      </c>
      <c r="D900" s="161">
        <v>17</v>
      </c>
      <c r="F900" s="159">
        <f>'COG-M'!P753</f>
        <v>0</v>
      </c>
    </row>
    <row r="901" spans="1:6" x14ac:dyDescent="0.25">
      <c r="A901">
        <v>337711</v>
      </c>
      <c r="B901" s="56" t="s">
        <v>913</v>
      </c>
      <c r="C901">
        <v>377</v>
      </c>
      <c r="D901" s="161">
        <v>11</v>
      </c>
      <c r="E901" t="s">
        <v>211</v>
      </c>
      <c r="F901" s="159">
        <f>'COG-M'!P754</f>
        <v>0</v>
      </c>
    </row>
    <row r="902" spans="1:6" x14ac:dyDescent="0.25">
      <c r="A902">
        <v>337714</v>
      </c>
      <c r="B902" s="56" t="s">
        <v>913</v>
      </c>
      <c r="C902">
        <v>377</v>
      </c>
      <c r="D902" s="161">
        <v>14</v>
      </c>
      <c r="F902" s="159">
        <f>'COG-M'!P755</f>
        <v>0</v>
      </c>
    </row>
    <row r="903" spans="1:6" x14ac:dyDescent="0.25">
      <c r="A903">
        <v>337715</v>
      </c>
      <c r="B903" s="56" t="s">
        <v>913</v>
      </c>
      <c r="C903">
        <v>377</v>
      </c>
      <c r="D903" s="161">
        <v>15</v>
      </c>
      <c r="F903" s="159">
        <f>'COG-M'!P756</f>
        <v>0</v>
      </c>
    </row>
    <row r="904" spans="1:6" x14ac:dyDescent="0.25">
      <c r="A904">
        <v>337716</v>
      </c>
      <c r="B904" s="56" t="s">
        <v>913</v>
      </c>
      <c r="C904">
        <v>377</v>
      </c>
      <c r="D904" s="161">
        <v>16</v>
      </c>
      <c r="F904" s="159">
        <f>'COG-M'!P757</f>
        <v>0</v>
      </c>
    </row>
    <row r="905" spans="1:6" x14ac:dyDescent="0.25">
      <c r="A905">
        <v>337717</v>
      </c>
      <c r="B905" s="56" t="s">
        <v>913</v>
      </c>
      <c r="C905">
        <v>377</v>
      </c>
      <c r="D905" s="161">
        <v>17</v>
      </c>
      <c r="F905" s="159">
        <f>'COG-M'!P758</f>
        <v>0</v>
      </c>
    </row>
    <row r="906" spans="1:6" x14ac:dyDescent="0.25">
      <c r="A906">
        <v>337811</v>
      </c>
      <c r="B906" s="56" t="s">
        <v>913</v>
      </c>
      <c r="C906">
        <v>378</v>
      </c>
      <c r="D906" s="161">
        <v>11</v>
      </c>
      <c r="E906" t="s">
        <v>212</v>
      </c>
      <c r="F906" s="159">
        <f>'COG-M'!P759</f>
        <v>0</v>
      </c>
    </row>
    <row r="907" spans="1:6" x14ac:dyDescent="0.25">
      <c r="A907">
        <v>337814</v>
      </c>
      <c r="B907" s="56" t="s">
        <v>913</v>
      </c>
      <c r="C907">
        <v>378</v>
      </c>
      <c r="D907" s="161">
        <v>14</v>
      </c>
      <c r="F907" s="159">
        <f>'COG-M'!P760</f>
        <v>0</v>
      </c>
    </row>
    <row r="908" spans="1:6" x14ac:dyDescent="0.25">
      <c r="A908">
        <v>337815</v>
      </c>
      <c r="B908" s="56" t="s">
        <v>913</v>
      </c>
      <c r="C908">
        <v>378</v>
      </c>
      <c r="D908" s="161">
        <v>15</v>
      </c>
      <c r="F908" s="159">
        <f>'COG-M'!P761</f>
        <v>0</v>
      </c>
    </row>
    <row r="909" spans="1:6" x14ac:dyDescent="0.25">
      <c r="A909">
        <v>337816</v>
      </c>
      <c r="B909" s="56" t="s">
        <v>913</v>
      </c>
      <c r="C909">
        <v>378</v>
      </c>
      <c r="D909" s="161">
        <v>16</v>
      </c>
      <c r="F909" s="159">
        <f>'COG-M'!P762</f>
        <v>0</v>
      </c>
    </row>
    <row r="910" spans="1:6" x14ac:dyDescent="0.25">
      <c r="A910">
        <v>337817</v>
      </c>
      <c r="B910" s="56" t="s">
        <v>913</v>
      </c>
      <c r="C910">
        <v>378</v>
      </c>
      <c r="D910" s="161">
        <v>17</v>
      </c>
      <c r="F910" s="159">
        <f>'COG-M'!P763</f>
        <v>0</v>
      </c>
    </row>
    <row r="911" spans="1:6" x14ac:dyDescent="0.25">
      <c r="A911">
        <v>337911</v>
      </c>
      <c r="B911" s="56" t="s">
        <v>913</v>
      </c>
      <c r="C911">
        <v>379</v>
      </c>
      <c r="D911" s="161">
        <v>11</v>
      </c>
      <c r="E911" t="s">
        <v>213</v>
      </c>
      <c r="F911" s="159">
        <f>'COG-M'!P764</f>
        <v>0</v>
      </c>
    </row>
    <row r="912" spans="1:6" x14ac:dyDescent="0.25">
      <c r="A912">
        <v>337914</v>
      </c>
      <c r="B912" s="56" t="s">
        <v>913</v>
      </c>
      <c r="C912">
        <v>379</v>
      </c>
      <c r="D912" s="161">
        <v>14</v>
      </c>
      <c r="F912" s="159">
        <f>'COG-M'!P765</f>
        <v>0</v>
      </c>
    </row>
    <row r="913" spans="1:6" x14ac:dyDescent="0.25">
      <c r="A913">
        <v>337915</v>
      </c>
      <c r="B913" s="56" t="s">
        <v>913</v>
      </c>
      <c r="C913">
        <v>379</v>
      </c>
      <c r="D913" s="161">
        <v>15</v>
      </c>
      <c r="F913" s="159">
        <f>'COG-M'!P766</f>
        <v>60000</v>
      </c>
    </row>
    <row r="914" spans="1:6" x14ac:dyDescent="0.25">
      <c r="A914">
        <v>337916</v>
      </c>
      <c r="B914" s="56" t="s">
        <v>913</v>
      </c>
      <c r="C914">
        <v>379</v>
      </c>
      <c r="D914" s="161">
        <v>16</v>
      </c>
      <c r="F914" s="159">
        <f>'COG-M'!P767</f>
        <v>0</v>
      </c>
    </row>
    <row r="915" spans="1:6" x14ac:dyDescent="0.25">
      <c r="A915">
        <v>337917</v>
      </c>
      <c r="B915" s="56" t="s">
        <v>913</v>
      </c>
      <c r="C915">
        <v>379</v>
      </c>
      <c r="D915" s="161">
        <v>17</v>
      </c>
      <c r="F915" s="159">
        <f>'COG-M'!P768</f>
        <v>0</v>
      </c>
    </row>
    <row r="916" spans="1:6" x14ac:dyDescent="0.25">
      <c r="A916">
        <v>380000</v>
      </c>
      <c r="B916" s="56" t="s">
        <v>913</v>
      </c>
      <c r="C916">
        <v>3800</v>
      </c>
      <c r="D916" s="161">
        <v>0</v>
      </c>
      <c r="E916" t="s">
        <v>214</v>
      </c>
      <c r="F916" s="159">
        <f>'COG-M'!P769</f>
        <v>1682400</v>
      </c>
    </row>
    <row r="917" spans="1:6" x14ac:dyDescent="0.25">
      <c r="A917">
        <v>338111</v>
      </c>
      <c r="B917" s="56" t="s">
        <v>913</v>
      </c>
      <c r="C917">
        <v>381</v>
      </c>
      <c r="D917" s="161">
        <v>11</v>
      </c>
      <c r="E917" t="s">
        <v>215</v>
      </c>
      <c r="F917" s="159">
        <f>'COG-M'!P770</f>
        <v>0</v>
      </c>
    </row>
    <row r="918" spans="1:6" x14ac:dyDescent="0.25">
      <c r="A918">
        <v>338114</v>
      </c>
      <c r="B918" s="56" t="s">
        <v>913</v>
      </c>
      <c r="C918">
        <v>381</v>
      </c>
      <c r="D918" s="161">
        <v>14</v>
      </c>
      <c r="F918" s="159">
        <f>'COG-M'!P771</f>
        <v>0</v>
      </c>
    </row>
    <row r="919" spans="1:6" x14ac:dyDescent="0.25">
      <c r="A919">
        <v>338115</v>
      </c>
      <c r="B919" s="56" t="s">
        <v>913</v>
      </c>
      <c r="C919">
        <v>381</v>
      </c>
      <c r="D919" s="161">
        <v>15</v>
      </c>
      <c r="F919" s="159">
        <f>'COG-M'!P772</f>
        <v>0</v>
      </c>
    </row>
    <row r="920" spans="1:6" x14ac:dyDescent="0.25">
      <c r="A920">
        <v>338116</v>
      </c>
      <c r="B920" s="56" t="s">
        <v>913</v>
      </c>
      <c r="C920">
        <v>381</v>
      </c>
      <c r="D920" s="161">
        <v>16</v>
      </c>
      <c r="F920" s="159">
        <f>'COG-M'!P773</f>
        <v>0</v>
      </c>
    </row>
    <row r="921" spans="1:6" x14ac:dyDescent="0.25">
      <c r="A921">
        <v>338117</v>
      </c>
      <c r="B921" s="56" t="s">
        <v>913</v>
      </c>
      <c r="C921">
        <v>381</v>
      </c>
      <c r="D921" s="161">
        <v>17</v>
      </c>
      <c r="F921" s="159">
        <f>'COG-M'!P774</f>
        <v>0</v>
      </c>
    </row>
    <row r="922" spans="1:6" x14ac:dyDescent="0.25">
      <c r="A922">
        <v>338211</v>
      </c>
      <c r="B922" s="56" t="s">
        <v>913</v>
      </c>
      <c r="C922">
        <v>382</v>
      </c>
      <c r="D922" s="161">
        <v>11</v>
      </c>
      <c r="E922" t="s">
        <v>216</v>
      </c>
      <c r="F922" s="159">
        <f>'COG-M'!P775</f>
        <v>0</v>
      </c>
    </row>
    <row r="923" spans="1:6" x14ac:dyDescent="0.25">
      <c r="A923">
        <v>338214</v>
      </c>
      <c r="B923" s="56" t="s">
        <v>913</v>
      </c>
      <c r="C923">
        <v>382</v>
      </c>
      <c r="D923" s="161">
        <v>14</v>
      </c>
      <c r="F923" s="159">
        <f>'COG-M'!P776</f>
        <v>0</v>
      </c>
    </row>
    <row r="924" spans="1:6" x14ac:dyDescent="0.25">
      <c r="A924">
        <v>338215</v>
      </c>
      <c r="B924" s="56" t="s">
        <v>913</v>
      </c>
      <c r="C924">
        <v>382</v>
      </c>
      <c r="D924" s="161">
        <v>15</v>
      </c>
      <c r="F924" s="159">
        <f>'COG-M'!P777</f>
        <v>1682400</v>
      </c>
    </row>
    <row r="925" spans="1:6" x14ac:dyDescent="0.25">
      <c r="A925">
        <v>338216</v>
      </c>
      <c r="B925" s="56" t="s">
        <v>913</v>
      </c>
      <c r="C925">
        <v>382</v>
      </c>
      <c r="D925" s="161">
        <v>16</v>
      </c>
      <c r="F925" s="159">
        <f>'COG-M'!P778</f>
        <v>0</v>
      </c>
    </row>
    <row r="926" spans="1:6" x14ac:dyDescent="0.25">
      <c r="A926">
        <v>338217</v>
      </c>
      <c r="B926" s="56" t="s">
        <v>913</v>
      </c>
      <c r="C926">
        <v>382</v>
      </c>
      <c r="D926" s="161">
        <v>17</v>
      </c>
      <c r="F926" s="159">
        <f>'COG-M'!P779</f>
        <v>0</v>
      </c>
    </row>
    <row r="927" spans="1:6" x14ac:dyDescent="0.25">
      <c r="A927">
        <v>338311</v>
      </c>
      <c r="B927" s="56" t="s">
        <v>913</v>
      </c>
      <c r="C927">
        <v>383</v>
      </c>
      <c r="D927" s="161">
        <v>11</v>
      </c>
      <c r="E927" t="s">
        <v>217</v>
      </c>
      <c r="F927" s="159">
        <f>'COG-M'!P780</f>
        <v>0</v>
      </c>
    </row>
    <row r="928" spans="1:6" x14ac:dyDescent="0.25">
      <c r="A928">
        <v>338314</v>
      </c>
      <c r="B928" s="56" t="s">
        <v>913</v>
      </c>
      <c r="C928">
        <v>383</v>
      </c>
      <c r="D928" s="161">
        <v>14</v>
      </c>
      <c r="F928" s="159">
        <f>'COG-M'!P781</f>
        <v>0</v>
      </c>
    </row>
    <row r="929" spans="1:6" x14ac:dyDescent="0.25">
      <c r="A929">
        <v>338315</v>
      </c>
      <c r="B929" s="56" t="s">
        <v>913</v>
      </c>
      <c r="C929">
        <v>383</v>
      </c>
      <c r="D929" s="161">
        <v>15</v>
      </c>
      <c r="F929" s="159">
        <f>'COG-M'!P782</f>
        <v>0</v>
      </c>
    </row>
    <row r="930" spans="1:6" x14ac:dyDescent="0.25">
      <c r="A930">
        <v>338316</v>
      </c>
      <c r="B930" s="56" t="s">
        <v>913</v>
      </c>
      <c r="C930">
        <v>383</v>
      </c>
      <c r="D930" s="161">
        <v>16</v>
      </c>
      <c r="F930" s="159">
        <f>'COG-M'!P783</f>
        <v>0</v>
      </c>
    </row>
    <row r="931" spans="1:6" x14ac:dyDescent="0.25">
      <c r="A931">
        <v>338317</v>
      </c>
      <c r="B931" s="56" t="s">
        <v>913</v>
      </c>
      <c r="C931">
        <v>383</v>
      </c>
      <c r="D931" s="161">
        <v>17</v>
      </c>
      <c r="F931" s="159">
        <f>'COG-M'!P784</f>
        <v>0</v>
      </c>
    </row>
    <row r="932" spans="1:6" x14ac:dyDescent="0.25">
      <c r="A932">
        <v>338411</v>
      </c>
      <c r="B932" s="56" t="s">
        <v>913</v>
      </c>
      <c r="C932">
        <v>384</v>
      </c>
      <c r="D932" s="161">
        <v>11</v>
      </c>
      <c r="E932" t="s">
        <v>218</v>
      </c>
      <c r="F932" s="159">
        <f>'COG-M'!P785</f>
        <v>0</v>
      </c>
    </row>
    <row r="933" spans="1:6" x14ac:dyDescent="0.25">
      <c r="A933">
        <v>338414</v>
      </c>
      <c r="B933" s="56" t="s">
        <v>913</v>
      </c>
      <c r="C933">
        <v>384</v>
      </c>
      <c r="D933" s="161">
        <v>14</v>
      </c>
      <c r="F933" s="159">
        <f>'COG-M'!P786</f>
        <v>0</v>
      </c>
    </row>
    <row r="934" spans="1:6" x14ac:dyDescent="0.25">
      <c r="A934">
        <v>338415</v>
      </c>
      <c r="B934" s="56" t="s">
        <v>913</v>
      </c>
      <c r="C934">
        <v>384</v>
      </c>
      <c r="D934" s="161">
        <v>15</v>
      </c>
      <c r="F934" s="159">
        <f>'COG-M'!P787</f>
        <v>0</v>
      </c>
    </row>
    <row r="935" spans="1:6" x14ac:dyDescent="0.25">
      <c r="A935">
        <v>338416</v>
      </c>
      <c r="B935" s="56" t="s">
        <v>913</v>
      </c>
      <c r="C935">
        <v>384</v>
      </c>
      <c r="D935" s="161">
        <v>16</v>
      </c>
      <c r="F935" s="159">
        <f>'COG-M'!P788</f>
        <v>0</v>
      </c>
    </row>
    <row r="936" spans="1:6" x14ac:dyDescent="0.25">
      <c r="A936">
        <v>338417</v>
      </c>
      <c r="B936" s="56" t="s">
        <v>913</v>
      </c>
      <c r="C936">
        <v>384</v>
      </c>
      <c r="D936" s="161">
        <v>17</v>
      </c>
      <c r="F936" s="159">
        <f>'COG-M'!P789</f>
        <v>0</v>
      </c>
    </row>
    <row r="937" spans="1:6" x14ac:dyDescent="0.25">
      <c r="A937">
        <v>338511</v>
      </c>
      <c r="B937" s="56" t="s">
        <v>913</v>
      </c>
      <c r="C937">
        <v>385</v>
      </c>
      <c r="D937" s="161">
        <v>11</v>
      </c>
      <c r="E937" t="s">
        <v>219</v>
      </c>
      <c r="F937" s="159">
        <f>'COG-M'!P790</f>
        <v>0</v>
      </c>
    </row>
    <row r="938" spans="1:6" x14ac:dyDescent="0.25">
      <c r="A938">
        <v>338514</v>
      </c>
      <c r="B938" s="56" t="s">
        <v>913</v>
      </c>
      <c r="C938">
        <v>385</v>
      </c>
      <c r="D938" s="161">
        <v>14</v>
      </c>
      <c r="F938" s="159">
        <f>'COG-M'!P791</f>
        <v>0</v>
      </c>
    </row>
    <row r="939" spans="1:6" x14ac:dyDescent="0.25">
      <c r="A939">
        <v>338515</v>
      </c>
      <c r="B939" s="56" t="s">
        <v>913</v>
      </c>
      <c r="C939">
        <v>385</v>
      </c>
      <c r="D939" s="161">
        <v>15</v>
      </c>
      <c r="F939" s="159">
        <f>'COG-M'!P792</f>
        <v>0</v>
      </c>
    </row>
    <row r="940" spans="1:6" x14ac:dyDescent="0.25">
      <c r="A940">
        <v>338516</v>
      </c>
      <c r="B940" s="56" t="s">
        <v>913</v>
      </c>
      <c r="C940">
        <v>385</v>
      </c>
      <c r="D940" s="161">
        <v>16</v>
      </c>
      <c r="F940" s="159">
        <f>'COG-M'!P793</f>
        <v>0</v>
      </c>
    </row>
    <row r="941" spans="1:6" x14ac:dyDescent="0.25">
      <c r="A941">
        <v>338517</v>
      </c>
      <c r="B941" s="56" t="s">
        <v>913</v>
      </c>
      <c r="C941">
        <v>385</v>
      </c>
      <c r="D941" s="161">
        <v>17</v>
      </c>
      <c r="F941" s="159">
        <f>'COG-M'!P794</f>
        <v>0</v>
      </c>
    </row>
    <row r="942" spans="1:6" x14ac:dyDescent="0.25">
      <c r="A942">
        <v>390000</v>
      </c>
      <c r="B942" s="56" t="s">
        <v>913</v>
      </c>
      <c r="C942">
        <v>3900</v>
      </c>
      <c r="D942" s="161">
        <v>0</v>
      </c>
      <c r="E942" t="s">
        <v>220</v>
      </c>
      <c r="F942" s="159">
        <f>'COG-M'!P795</f>
        <v>991008</v>
      </c>
    </row>
    <row r="943" spans="1:6" x14ac:dyDescent="0.25">
      <c r="A943">
        <v>339111</v>
      </c>
      <c r="B943" s="56" t="s">
        <v>913</v>
      </c>
      <c r="C943">
        <v>391</v>
      </c>
      <c r="D943" s="161">
        <v>11</v>
      </c>
      <c r="E943" t="s">
        <v>221</v>
      </c>
      <c r="F943" s="159">
        <f>'COG-M'!P796</f>
        <v>0</v>
      </c>
    </row>
    <row r="944" spans="1:6" x14ac:dyDescent="0.25">
      <c r="A944">
        <v>339114</v>
      </c>
      <c r="B944" s="56" t="s">
        <v>913</v>
      </c>
      <c r="C944">
        <v>391</v>
      </c>
      <c r="D944" s="161">
        <v>14</v>
      </c>
      <c r="F944" s="159">
        <f>'COG-M'!P797</f>
        <v>0</v>
      </c>
    </row>
    <row r="945" spans="1:6" x14ac:dyDescent="0.25">
      <c r="A945">
        <v>339115</v>
      </c>
      <c r="B945" s="56" t="s">
        <v>913</v>
      </c>
      <c r="C945">
        <v>391</v>
      </c>
      <c r="D945" s="161">
        <v>15</v>
      </c>
      <c r="F945" s="159">
        <f>'COG-M'!P798</f>
        <v>0</v>
      </c>
    </row>
    <row r="946" spans="1:6" x14ac:dyDescent="0.25">
      <c r="A946">
        <v>339116</v>
      </c>
      <c r="B946" s="56" t="s">
        <v>913</v>
      </c>
      <c r="C946">
        <v>391</v>
      </c>
      <c r="D946" s="161">
        <v>16</v>
      </c>
      <c r="F946" s="159">
        <f>'COG-M'!P799</f>
        <v>0</v>
      </c>
    </row>
    <row r="947" spans="1:6" x14ac:dyDescent="0.25">
      <c r="A947">
        <v>339117</v>
      </c>
      <c r="B947" s="56" t="s">
        <v>913</v>
      </c>
      <c r="C947">
        <v>391</v>
      </c>
      <c r="D947" s="161">
        <v>17</v>
      </c>
      <c r="F947" s="159">
        <f>'COG-M'!P800</f>
        <v>0</v>
      </c>
    </row>
    <row r="948" spans="1:6" x14ac:dyDescent="0.25">
      <c r="A948">
        <v>339211</v>
      </c>
      <c r="B948" s="56" t="s">
        <v>913</v>
      </c>
      <c r="C948">
        <v>392</v>
      </c>
      <c r="D948" s="161">
        <v>11</v>
      </c>
      <c r="E948" t="s">
        <v>222</v>
      </c>
      <c r="F948" s="159">
        <f>'COG-M'!P801</f>
        <v>0</v>
      </c>
    </row>
    <row r="949" spans="1:6" x14ac:dyDescent="0.25">
      <c r="A949">
        <v>339214</v>
      </c>
      <c r="B949" s="56" t="s">
        <v>913</v>
      </c>
      <c r="C949">
        <v>392</v>
      </c>
      <c r="D949" s="161">
        <v>14</v>
      </c>
      <c r="F949" s="159">
        <f>'COG-M'!P802</f>
        <v>0</v>
      </c>
    </row>
    <row r="950" spans="1:6" x14ac:dyDescent="0.25">
      <c r="A950">
        <v>339215</v>
      </c>
      <c r="B950" s="56" t="s">
        <v>913</v>
      </c>
      <c r="C950">
        <v>392</v>
      </c>
      <c r="D950" s="161">
        <v>15</v>
      </c>
      <c r="F950" s="159">
        <f>'COG-M'!P803</f>
        <v>991008</v>
      </c>
    </row>
    <row r="951" spans="1:6" x14ac:dyDescent="0.25">
      <c r="A951">
        <v>339216</v>
      </c>
      <c r="B951" s="56" t="s">
        <v>913</v>
      </c>
      <c r="C951">
        <v>392</v>
      </c>
      <c r="D951" s="161">
        <v>16</v>
      </c>
      <c r="F951" s="159">
        <f>'COG-M'!P804</f>
        <v>0</v>
      </c>
    </row>
    <row r="952" spans="1:6" x14ac:dyDescent="0.25">
      <c r="A952">
        <v>339217</v>
      </c>
      <c r="B952" s="56" t="s">
        <v>913</v>
      </c>
      <c r="C952">
        <v>392</v>
      </c>
      <c r="D952" s="161">
        <v>17</v>
      </c>
      <c r="F952" s="159">
        <f>'COG-M'!P805</f>
        <v>0</v>
      </c>
    </row>
    <row r="953" spans="1:6" x14ac:dyDescent="0.25">
      <c r="A953">
        <v>339311</v>
      </c>
      <c r="B953" s="56" t="s">
        <v>913</v>
      </c>
      <c r="C953">
        <v>393</v>
      </c>
      <c r="D953" s="161">
        <v>11</v>
      </c>
      <c r="E953" t="s">
        <v>223</v>
      </c>
      <c r="F953" s="159">
        <f>'COG-M'!P806</f>
        <v>0</v>
      </c>
    </row>
    <row r="954" spans="1:6" x14ac:dyDescent="0.25">
      <c r="A954">
        <v>339314</v>
      </c>
      <c r="B954" s="56" t="s">
        <v>913</v>
      </c>
      <c r="C954">
        <v>393</v>
      </c>
      <c r="D954" s="161">
        <v>14</v>
      </c>
      <c r="F954" s="159">
        <f>'COG-M'!P807</f>
        <v>0</v>
      </c>
    </row>
    <row r="955" spans="1:6" x14ac:dyDescent="0.25">
      <c r="A955">
        <v>339315</v>
      </c>
      <c r="B955" s="56" t="s">
        <v>913</v>
      </c>
      <c r="C955">
        <v>393</v>
      </c>
      <c r="D955" s="161">
        <v>15</v>
      </c>
      <c r="F955" s="159">
        <f>'COG-M'!P808</f>
        <v>0</v>
      </c>
    </row>
    <row r="956" spans="1:6" x14ac:dyDescent="0.25">
      <c r="A956">
        <v>339316</v>
      </c>
      <c r="B956" s="56" t="s">
        <v>913</v>
      </c>
      <c r="C956">
        <v>393</v>
      </c>
      <c r="D956" s="161">
        <v>16</v>
      </c>
      <c r="F956" s="159">
        <f>'COG-M'!P809</f>
        <v>0</v>
      </c>
    </row>
    <row r="957" spans="1:6" x14ac:dyDescent="0.25">
      <c r="A957">
        <v>339317</v>
      </c>
      <c r="B957" s="56" t="s">
        <v>913</v>
      </c>
      <c r="C957">
        <v>393</v>
      </c>
      <c r="D957" s="161">
        <v>17</v>
      </c>
      <c r="F957" s="159">
        <f>'COG-M'!P810</f>
        <v>0</v>
      </c>
    </row>
    <row r="958" spans="1:6" x14ac:dyDescent="0.25">
      <c r="A958">
        <v>339411</v>
      </c>
      <c r="B958" s="56" t="s">
        <v>913</v>
      </c>
      <c r="C958">
        <v>394</v>
      </c>
      <c r="D958" s="161">
        <v>11</v>
      </c>
      <c r="E958" t="s">
        <v>224</v>
      </c>
      <c r="F958" s="159">
        <f>'COG-M'!P811</f>
        <v>0</v>
      </c>
    </row>
    <row r="959" spans="1:6" x14ac:dyDescent="0.25">
      <c r="A959">
        <v>339414</v>
      </c>
      <c r="B959" s="56" t="s">
        <v>913</v>
      </c>
      <c r="C959">
        <v>394</v>
      </c>
      <c r="D959" s="161">
        <v>14</v>
      </c>
      <c r="F959" s="159">
        <f>'COG-M'!P812</f>
        <v>0</v>
      </c>
    </row>
    <row r="960" spans="1:6" x14ac:dyDescent="0.25">
      <c r="A960">
        <v>339415</v>
      </c>
      <c r="B960" s="56" t="s">
        <v>913</v>
      </c>
      <c r="C960">
        <v>394</v>
      </c>
      <c r="D960" s="161">
        <v>15</v>
      </c>
      <c r="F960" s="159">
        <f>'COG-M'!P813</f>
        <v>0</v>
      </c>
    </row>
    <row r="961" spans="1:6" x14ac:dyDescent="0.25">
      <c r="A961">
        <v>339416</v>
      </c>
      <c r="B961" s="56" t="s">
        <v>913</v>
      </c>
      <c r="C961">
        <v>394</v>
      </c>
      <c r="D961" s="161">
        <v>16</v>
      </c>
      <c r="F961" s="159">
        <f>'COG-M'!P814</f>
        <v>0</v>
      </c>
    </row>
    <row r="962" spans="1:6" x14ac:dyDescent="0.25">
      <c r="A962">
        <v>339417</v>
      </c>
      <c r="B962" s="56" t="s">
        <v>913</v>
      </c>
      <c r="C962">
        <v>394</v>
      </c>
      <c r="D962" s="161">
        <v>17</v>
      </c>
      <c r="F962" s="159">
        <f>'COG-M'!P815</f>
        <v>0</v>
      </c>
    </row>
    <row r="963" spans="1:6" x14ac:dyDescent="0.25">
      <c r="A963">
        <v>339511</v>
      </c>
      <c r="B963" s="56" t="s">
        <v>913</v>
      </c>
      <c r="C963">
        <v>395</v>
      </c>
      <c r="D963" s="161">
        <v>11</v>
      </c>
      <c r="E963" t="s">
        <v>225</v>
      </c>
      <c r="F963" s="159">
        <f>'COG-M'!P816</f>
        <v>0</v>
      </c>
    </row>
    <row r="964" spans="1:6" x14ac:dyDescent="0.25">
      <c r="A964">
        <v>339514</v>
      </c>
      <c r="B964" s="56" t="s">
        <v>913</v>
      </c>
      <c r="C964">
        <v>395</v>
      </c>
      <c r="D964" s="161">
        <v>14</v>
      </c>
      <c r="F964" s="159">
        <f>'COG-M'!P817</f>
        <v>0</v>
      </c>
    </row>
    <row r="965" spans="1:6" x14ac:dyDescent="0.25">
      <c r="A965">
        <v>339515</v>
      </c>
      <c r="B965" s="56" t="s">
        <v>913</v>
      </c>
      <c r="C965">
        <v>395</v>
      </c>
      <c r="D965" s="161">
        <v>15</v>
      </c>
      <c r="F965" s="159">
        <f>'COG-M'!P818</f>
        <v>0</v>
      </c>
    </row>
    <row r="966" spans="1:6" x14ac:dyDescent="0.25">
      <c r="A966">
        <v>339516</v>
      </c>
      <c r="B966" s="56" t="s">
        <v>913</v>
      </c>
      <c r="C966">
        <v>395</v>
      </c>
      <c r="D966" s="161">
        <v>16</v>
      </c>
      <c r="F966" s="159">
        <f>'COG-M'!P819</f>
        <v>0</v>
      </c>
    </row>
    <row r="967" spans="1:6" x14ac:dyDescent="0.25">
      <c r="A967">
        <v>339517</v>
      </c>
      <c r="B967" s="56" t="s">
        <v>913</v>
      </c>
      <c r="C967">
        <v>395</v>
      </c>
      <c r="D967" s="161">
        <v>17</v>
      </c>
      <c r="F967" s="159">
        <f>'COG-M'!P820</f>
        <v>0</v>
      </c>
    </row>
    <row r="968" spans="1:6" x14ac:dyDescent="0.25">
      <c r="A968">
        <v>339611</v>
      </c>
      <c r="B968" s="56" t="s">
        <v>913</v>
      </c>
      <c r="C968">
        <v>396</v>
      </c>
      <c r="D968" s="161">
        <v>11</v>
      </c>
      <c r="E968" t="s">
        <v>226</v>
      </c>
      <c r="F968" s="159">
        <f>'COG-M'!P821</f>
        <v>0</v>
      </c>
    </row>
    <row r="969" spans="1:6" x14ac:dyDescent="0.25">
      <c r="A969">
        <v>339614</v>
      </c>
      <c r="B969" s="56" t="s">
        <v>913</v>
      </c>
      <c r="C969">
        <v>396</v>
      </c>
      <c r="D969" s="161">
        <v>14</v>
      </c>
      <c r="F969" s="159">
        <f>'COG-M'!P822</f>
        <v>0</v>
      </c>
    </row>
    <row r="970" spans="1:6" x14ac:dyDescent="0.25">
      <c r="A970">
        <v>339615</v>
      </c>
      <c r="B970" s="56" t="s">
        <v>913</v>
      </c>
      <c r="C970">
        <v>396</v>
      </c>
      <c r="D970" s="161">
        <v>15</v>
      </c>
      <c r="F970" s="159">
        <f>'COG-M'!P823</f>
        <v>0</v>
      </c>
    </row>
    <row r="971" spans="1:6" x14ac:dyDescent="0.25">
      <c r="A971">
        <v>339616</v>
      </c>
      <c r="B971" s="56" t="s">
        <v>913</v>
      </c>
      <c r="C971">
        <v>396</v>
      </c>
      <c r="D971" s="161">
        <v>16</v>
      </c>
      <c r="F971" s="159">
        <f>'COG-M'!P824</f>
        <v>0</v>
      </c>
    </row>
    <row r="972" spans="1:6" x14ac:dyDescent="0.25">
      <c r="A972">
        <v>339617</v>
      </c>
      <c r="B972" s="56" t="s">
        <v>913</v>
      </c>
      <c r="C972">
        <v>396</v>
      </c>
      <c r="D972" s="161">
        <v>17</v>
      </c>
      <c r="F972" s="159">
        <f>'COG-M'!P825</f>
        <v>0</v>
      </c>
    </row>
    <row r="973" spans="1:6" x14ac:dyDescent="0.25">
      <c r="A973">
        <v>339700</v>
      </c>
      <c r="B973" s="56" t="s">
        <v>913</v>
      </c>
      <c r="C973">
        <v>397</v>
      </c>
      <c r="D973" s="161">
        <v>0</v>
      </c>
      <c r="E973" t="s">
        <v>227</v>
      </c>
      <c r="F973" s="159">
        <f>'COG-M'!P826</f>
        <v>0</v>
      </c>
    </row>
    <row r="974" spans="1:6" x14ac:dyDescent="0.25">
      <c r="A974">
        <v>339811</v>
      </c>
      <c r="B974" s="56" t="s">
        <v>913</v>
      </c>
      <c r="C974">
        <v>398</v>
      </c>
      <c r="D974" s="161">
        <v>11</v>
      </c>
      <c r="E974" t="s">
        <v>228</v>
      </c>
      <c r="F974" s="159">
        <f>'COG-M'!P827</f>
        <v>0</v>
      </c>
    </row>
    <row r="975" spans="1:6" x14ac:dyDescent="0.25">
      <c r="A975">
        <v>339814</v>
      </c>
      <c r="B975" s="56" t="s">
        <v>913</v>
      </c>
      <c r="C975">
        <v>398</v>
      </c>
      <c r="D975" s="161">
        <v>14</v>
      </c>
      <c r="F975" s="159">
        <f>'COG-M'!P828</f>
        <v>0</v>
      </c>
    </row>
    <row r="976" spans="1:6" x14ac:dyDescent="0.25">
      <c r="A976">
        <v>339815</v>
      </c>
      <c r="B976" s="56" t="s">
        <v>913</v>
      </c>
      <c r="C976">
        <v>398</v>
      </c>
      <c r="D976" s="161">
        <v>15</v>
      </c>
      <c r="F976" s="159">
        <f>'COG-M'!P829</f>
        <v>0</v>
      </c>
    </row>
    <row r="977" spans="1:6" x14ac:dyDescent="0.25">
      <c r="A977">
        <v>339816</v>
      </c>
      <c r="B977" s="56" t="s">
        <v>913</v>
      </c>
      <c r="C977">
        <v>398</v>
      </c>
      <c r="D977" s="161">
        <v>16</v>
      </c>
      <c r="F977" s="159">
        <f>'COG-M'!P830</f>
        <v>0</v>
      </c>
    </row>
    <row r="978" spans="1:6" x14ac:dyDescent="0.25">
      <c r="A978">
        <v>339817</v>
      </c>
      <c r="B978" s="56" t="s">
        <v>913</v>
      </c>
      <c r="C978">
        <v>398</v>
      </c>
      <c r="D978" s="161">
        <v>17</v>
      </c>
      <c r="F978" s="159">
        <f>'COG-M'!P831</f>
        <v>0</v>
      </c>
    </row>
    <row r="979" spans="1:6" x14ac:dyDescent="0.25">
      <c r="A979">
        <v>339911</v>
      </c>
      <c r="B979" s="56" t="s">
        <v>913</v>
      </c>
      <c r="C979">
        <v>399</v>
      </c>
      <c r="D979" s="161">
        <v>11</v>
      </c>
      <c r="E979" t="s">
        <v>229</v>
      </c>
      <c r="F979" s="159">
        <f>'COG-M'!P832</f>
        <v>0</v>
      </c>
    </row>
    <row r="980" spans="1:6" x14ac:dyDescent="0.25">
      <c r="A980">
        <v>339914</v>
      </c>
      <c r="B980" s="56" t="s">
        <v>913</v>
      </c>
      <c r="C980">
        <v>399</v>
      </c>
      <c r="D980" s="161">
        <v>14</v>
      </c>
      <c r="F980" s="159">
        <f>'COG-M'!P833</f>
        <v>0</v>
      </c>
    </row>
    <row r="981" spans="1:6" x14ac:dyDescent="0.25">
      <c r="A981">
        <v>339915</v>
      </c>
      <c r="B981" s="56" t="s">
        <v>913</v>
      </c>
      <c r="C981">
        <v>399</v>
      </c>
      <c r="D981" s="161">
        <v>15</v>
      </c>
      <c r="F981" s="159">
        <f>'COG-M'!P834</f>
        <v>0</v>
      </c>
    </row>
    <row r="982" spans="1:6" x14ac:dyDescent="0.25">
      <c r="A982">
        <v>339916</v>
      </c>
      <c r="B982" s="56" t="s">
        <v>913</v>
      </c>
      <c r="C982">
        <v>399</v>
      </c>
      <c r="D982" s="161">
        <v>16</v>
      </c>
      <c r="F982" s="159">
        <f>'COG-M'!P835</f>
        <v>0</v>
      </c>
    </row>
    <row r="983" spans="1:6" x14ac:dyDescent="0.25">
      <c r="A983">
        <v>339917</v>
      </c>
      <c r="B983" s="56" t="s">
        <v>913</v>
      </c>
      <c r="C983">
        <v>399</v>
      </c>
      <c r="D983" s="161">
        <v>17</v>
      </c>
      <c r="F983" s="159">
        <f>'COG-M'!P836</f>
        <v>0</v>
      </c>
    </row>
    <row r="984" spans="1:6" x14ac:dyDescent="0.25">
      <c r="A984">
        <v>400000</v>
      </c>
      <c r="B984" s="56" t="s">
        <v>913</v>
      </c>
      <c r="C984">
        <v>4000</v>
      </c>
      <c r="D984" s="161">
        <v>0</v>
      </c>
      <c r="E984" t="s">
        <v>230</v>
      </c>
      <c r="F984" s="159">
        <f>'COG-M'!P837</f>
        <v>7385366</v>
      </c>
    </row>
    <row r="985" spans="1:6" x14ac:dyDescent="0.25">
      <c r="A985">
        <v>410000</v>
      </c>
      <c r="B985" s="56" t="s">
        <v>913</v>
      </c>
      <c r="C985">
        <v>4100</v>
      </c>
      <c r="D985" s="161">
        <v>0</v>
      </c>
      <c r="E985" t="s">
        <v>231</v>
      </c>
      <c r="F985" s="159">
        <f>'COG-M'!P838</f>
        <v>0</v>
      </c>
    </row>
    <row r="986" spans="1:6" x14ac:dyDescent="0.25">
      <c r="A986">
        <v>441100</v>
      </c>
      <c r="B986" s="56" t="s">
        <v>913</v>
      </c>
      <c r="C986">
        <v>411</v>
      </c>
      <c r="D986" s="161">
        <v>0</v>
      </c>
      <c r="E986" t="s">
        <v>232</v>
      </c>
      <c r="F986" s="159">
        <f>'COG-M'!P839</f>
        <v>0</v>
      </c>
    </row>
    <row r="987" spans="1:6" x14ac:dyDescent="0.25">
      <c r="A987">
        <v>441200</v>
      </c>
      <c r="B987" s="56" t="s">
        <v>913</v>
      </c>
      <c r="C987">
        <v>412</v>
      </c>
      <c r="D987" s="161">
        <v>0</v>
      </c>
      <c r="E987" t="s">
        <v>233</v>
      </c>
      <c r="F987" s="159">
        <f>'COG-M'!P840</f>
        <v>0</v>
      </c>
    </row>
    <row r="988" spans="1:6" x14ac:dyDescent="0.25">
      <c r="A988">
        <v>441300</v>
      </c>
      <c r="B988" s="56" t="s">
        <v>913</v>
      </c>
      <c r="C988">
        <v>413</v>
      </c>
      <c r="D988" s="161">
        <v>0</v>
      </c>
      <c r="E988" t="s">
        <v>234</v>
      </c>
      <c r="F988" s="159">
        <f>'COG-M'!P841</f>
        <v>0</v>
      </c>
    </row>
    <row r="989" spans="1:6" x14ac:dyDescent="0.25">
      <c r="A989">
        <v>441400</v>
      </c>
      <c r="B989" s="56" t="s">
        <v>913</v>
      </c>
      <c r="C989">
        <v>414</v>
      </c>
      <c r="D989" s="161">
        <v>0</v>
      </c>
      <c r="E989" t="s">
        <v>235</v>
      </c>
      <c r="F989" s="159">
        <f>'COG-M'!P842</f>
        <v>0</v>
      </c>
    </row>
    <row r="990" spans="1:6" x14ac:dyDescent="0.25">
      <c r="A990">
        <v>441511</v>
      </c>
      <c r="B990" s="56" t="s">
        <v>913</v>
      </c>
      <c r="C990">
        <v>415</v>
      </c>
      <c r="D990" s="161">
        <v>11</v>
      </c>
      <c r="E990" t="s">
        <v>236</v>
      </c>
      <c r="F990" s="159">
        <f>'COG-M'!P843</f>
        <v>0</v>
      </c>
    </row>
    <row r="991" spans="1:6" x14ac:dyDescent="0.25">
      <c r="A991">
        <v>441514</v>
      </c>
      <c r="B991" s="56" t="s">
        <v>913</v>
      </c>
      <c r="C991">
        <v>415</v>
      </c>
      <c r="D991" s="161">
        <v>14</v>
      </c>
      <c r="F991" s="159">
        <f>'COG-M'!P844</f>
        <v>0</v>
      </c>
    </row>
    <row r="992" spans="1:6" x14ac:dyDescent="0.25">
      <c r="A992">
        <v>441515</v>
      </c>
      <c r="B992" s="56" t="s">
        <v>913</v>
      </c>
      <c r="C992">
        <v>415</v>
      </c>
      <c r="D992" s="161">
        <v>15</v>
      </c>
      <c r="F992" s="159">
        <f>'COG-M'!P845</f>
        <v>0</v>
      </c>
    </row>
    <row r="993" spans="1:6" x14ac:dyDescent="0.25">
      <c r="A993">
        <v>441516</v>
      </c>
      <c r="B993" s="56" t="s">
        <v>913</v>
      </c>
      <c r="C993">
        <v>415</v>
      </c>
      <c r="D993" s="161">
        <v>16</v>
      </c>
      <c r="F993" s="159">
        <f>'COG-M'!P846</f>
        <v>0</v>
      </c>
    </row>
    <row r="994" spans="1:6" x14ac:dyDescent="0.25">
      <c r="A994">
        <v>441517</v>
      </c>
      <c r="B994" s="56" t="s">
        <v>913</v>
      </c>
      <c r="C994">
        <v>415</v>
      </c>
      <c r="D994" s="161">
        <v>17</v>
      </c>
      <c r="F994" s="159">
        <f>'COG-M'!P847</f>
        <v>0</v>
      </c>
    </row>
    <row r="995" spans="1:6" x14ac:dyDescent="0.25">
      <c r="A995">
        <v>441600</v>
      </c>
      <c r="B995" s="56" t="s">
        <v>913</v>
      </c>
      <c r="C995">
        <v>416</v>
      </c>
      <c r="D995" s="161">
        <v>0</v>
      </c>
      <c r="E995" t="s">
        <v>237</v>
      </c>
      <c r="F995" s="159">
        <f>'COG-M'!P848</f>
        <v>0</v>
      </c>
    </row>
    <row r="996" spans="1:6" x14ac:dyDescent="0.25">
      <c r="A996">
        <v>441711</v>
      </c>
      <c r="B996" s="56" t="s">
        <v>913</v>
      </c>
      <c r="C996">
        <v>417</v>
      </c>
      <c r="D996" s="161">
        <v>11</v>
      </c>
      <c r="E996" t="s">
        <v>238</v>
      </c>
      <c r="F996" s="159">
        <f>'COG-M'!P849</f>
        <v>0</v>
      </c>
    </row>
    <row r="997" spans="1:6" x14ac:dyDescent="0.25">
      <c r="A997">
        <v>441714</v>
      </c>
      <c r="B997" s="56" t="s">
        <v>913</v>
      </c>
      <c r="C997">
        <v>417</v>
      </c>
      <c r="D997" s="161">
        <v>14</v>
      </c>
      <c r="F997" s="159">
        <f>'COG-M'!P850</f>
        <v>0</v>
      </c>
    </row>
    <row r="998" spans="1:6" x14ac:dyDescent="0.25">
      <c r="A998">
        <v>441715</v>
      </c>
      <c r="B998" s="56" t="s">
        <v>913</v>
      </c>
      <c r="C998">
        <v>417</v>
      </c>
      <c r="D998" s="161">
        <v>15</v>
      </c>
      <c r="F998" s="159">
        <f>'COG-M'!P851</f>
        <v>0</v>
      </c>
    </row>
    <row r="999" spans="1:6" x14ac:dyDescent="0.25">
      <c r="A999">
        <v>441716</v>
      </c>
      <c r="B999" s="56" t="s">
        <v>913</v>
      </c>
      <c r="C999">
        <v>417</v>
      </c>
      <c r="D999" s="161">
        <v>16</v>
      </c>
      <c r="F999" s="159">
        <f>'COG-M'!P852</f>
        <v>0</v>
      </c>
    </row>
    <row r="1000" spans="1:6" x14ac:dyDescent="0.25">
      <c r="A1000">
        <v>441717</v>
      </c>
      <c r="B1000" s="56" t="s">
        <v>913</v>
      </c>
      <c r="C1000">
        <v>417</v>
      </c>
      <c r="D1000" s="161">
        <v>17</v>
      </c>
      <c r="F1000" s="159">
        <f>'COG-M'!P853</f>
        <v>0</v>
      </c>
    </row>
    <row r="1001" spans="1:6" x14ac:dyDescent="0.25">
      <c r="A1001">
        <v>441800</v>
      </c>
      <c r="B1001" s="56" t="s">
        <v>913</v>
      </c>
      <c r="C1001">
        <v>418</v>
      </c>
      <c r="D1001" s="161">
        <v>0</v>
      </c>
      <c r="E1001" t="s">
        <v>239</v>
      </c>
      <c r="F1001" s="159">
        <f>'COG-M'!P854</f>
        <v>0</v>
      </c>
    </row>
    <row r="1002" spans="1:6" x14ac:dyDescent="0.25">
      <c r="A1002">
        <v>441900</v>
      </c>
      <c r="B1002" s="56" t="s">
        <v>913</v>
      </c>
      <c r="C1002">
        <v>419</v>
      </c>
      <c r="D1002" s="161">
        <v>0</v>
      </c>
      <c r="E1002" t="s">
        <v>240</v>
      </c>
      <c r="F1002" s="159">
        <f>'COG-M'!P855</f>
        <v>0</v>
      </c>
    </row>
    <row r="1003" spans="1:6" x14ac:dyDescent="0.25">
      <c r="A1003">
        <v>420000</v>
      </c>
      <c r="B1003" s="56" t="s">
        <v>913</v>
      </c>
      <c r="C1003">
        <v>4200</v>
      </c>
      <c r="D1003" s="161">
        <v>0</v>
      </c>
      <c r="E1003" t="s">
        <v>718</v>
      </c>
      <c r="F1003" s="159">
        <f>'COG-M'!P856</f>
        <v>0</v>
      </c>
    </row>
    <row r="1004" spans="1:6" x14ac:dyDescent="0.25">
      <c r="A1004">
        <v>442111</v>
      </c>
      <c r="B1004" s="56" t="s">
        <v>913</v>
      </c>
      <c r="C1004">
        <v>421</v>
      </c>
      <c r="D1004" s="161">
        <v>11</v>
      </c>
      <c r="E1004" t="s">
        <v>241</v>
      </c>
      <c r="F1004" s="159">
        <f>'COG-M'!P857</f>
        <v>0</v>
      </c>
    </row>
    <row r="1005" spans="1:6" x14ac:dyDescent="0.25">
      <c r="A1005">
        <v>442114</v>
      </c>
      <c r="B1005" s="56" t="s">
        <v>913</v>
      </c>
      <c r="C1005">
        <v>421</v>
      </c>
      <c r="D1005" s="161">
        <v>14</v>
      </c>
      <c r="F1005" s="159">
        <f>'COG-M'!P858</f>
        <v>0</v>
      </c>
    </row>
    <row r="1006" spans="1:6" x14ac:dyDescent="0.25">
      <c r="A1006">
        <v>442115</v>
      </c>
      <c r="B1006" s="56" t="s">
        <v>913</v>
      </c>
      <c r="C1006">
        <v>421</v>
      </c>
      <c r="D1006" s="161">
        <v>15</v>
      </c>
      <c r="F1006" s="159">
        <f>'COG-M'!P859</f>
        <v>0</v>
      </c>
    </row>
    <row r="1007" spans="1:6" x14ac:dyDescent="0.25">
      <c r="A1007">
        <v>442116</v>
      </c>
      <c r="B1007" s="56" t="s">
        <v>913</v>
      </c>
      <c r="C1007">
        <v>421</v>
      </c>
      <c r="D1007" s="161">
        <v>16</v>
      </c>
      <c r="F1007" s="159">
        <f>'COG-M'!P860</f>
        <v>0</v>
      </c>
    </row>
    <row r="1008" spans="1:6" x14ac:dyDescent="0.25">
      <c r="A1008">
        <v>442117</v>
      </c>
      <c r="B1008" s="56" t="s">
        <v>913</v>
      </c>
      <c r="C1008">
        <v>421</v>
      </c>
      <c r="D1008" s="161">
        <v>17</v>
      </c>
      <c r="F1008" s="159">
        <f>'COG-M'!P861</f>
        <v>0</v>
      </c>
    </row>
    <row r="1009" spans="1:6" x14ac:dyDescent="0.25">
      <c r="A1009">
        <v>442200</v>
      </c>
      <c r="B1009" s="56" t="s">
        <v>913</v>
      </c>
      <c r="C1009">
        <v>422</v>
      </c>
      <c r="D1009" s="161">
        <v>0</v>
      </c>
      <c r="E1009" t="s">
        <v>242</v>
      </c>
      <c r="F1009" s="159">
        <f>'COG-M'!P862</f>
        <v>0</v>
      </c>
    </row>
    <row r="1010" spans="1:6" x14ac:dyDescent="0.25">
      <c r="A1010">
        <v>442300</v>
      </c>
      <c r="B1010" s="56" t="s">
        <v>913</v>
      </c>
      <c r="C1010">
        <v>423</v>
      </c>
      <c r="D1010" s="161">
        <v>0</v>
      </c>
      <c r="E1010" t="s">
        <v>243</v>
      </c>
      <c r="F1010" s="159">
        <f>'COG-M'!P863</f>
        <v>0</v>
      </c>
    </row>
    <row r="1011" spans="1:6" x14ac:dyDescent="0.25">
      <c r="A1011">
        <v>442400</v>
      </c>
      <c r="B1011" s="56" t="s">
        <v>913</v>
      </c>
      <c r="C1011">
        <v>424</v>
      </c>
      <c r="D1011" s="161">
        <v>0</v>
      </c>
      <c r="E1011" t="s">
        <v>244</v>
      </c>
      <c r="F1011" s="159">
        <f>'COG-M'!P864</f>
        <v>0</v>
      </c>
    </row>
    <row r="1012" spans="1:6" x14ac:dyDescent="0.25">
      <c r="A1012">
        <v>442500</v>
      </c>
      <c r="B1012" s="56" t="s">
        <v>913</v>
      </c>
      <c r="C1012">
        <v>425</v>
      </c>
      <c r="D1012" s="161">
        <v>0</v>
      </c>
      <c r="E1012" t="s">
        <v>245</v>
      </c>
      <c r="F1012" s="159">
        <f>'COG-M'!P865</f>
        <v>0</v>
      </c>
    </row>
    <row r="1013" spans="1:6" x14ac:dyDescent="0.25">
      <c r="A1013">
        <v>430000</v>
      </c>
      <c r="B1013" s="56" t="s">
        <v>913</v>
      </c>
      <c r="C1013">
        <v>4300</v>
      </c>
      <c r="D1013" s="161">
        <v>0</v>
      </c>
      <c r="E1013" t="s">
        <v>246</v>
      </c>
      <c r="F1013" s="159">
        <f>'COG-M'!P866</f>
        <v>5022156</v>
      </c>
    </row>
    <row r="1014" spans="1:6" x14ac:dyDescent="0.25">
      <c r="A1014">
        <v>443111</v>
      </c>
      <c r="B1014" s="56" t="s">
        <v>913</v>
      </c>
      <c r="C1014">
        <v>431</v>
      </c>
      <c r="D1014" s="161">
        <v>11</v>
      </c>
      <c r="E1014" t="s">
        <v>247</v>
      </c>
      <c r="F1014" s="159">
        <f>'COG-M'!P867</f>
        <v>0</v>
      </c>
    </row>
    <row r="1015" spans="1:6" x14ac:dyDescent="0.25">
      <c r="A1015">
        <v>443114</v>
      </c>
      <c r="B1015" s="56" t="s">
        <v>913</v>
      </c>
      <c r="C1015">
        <v>431</v>
      </c>
      <c r="D1015" s="161">
        <v>14</v>
      </c>
      <c r="F1015" s="159">
        <f>'COG-M'!P868</f>
        <v>0</v>
      </c>
    </row>
    <row r="1016" spans="1:6" x14ac:dyDescent="0.25">
      <c r="A1016">
        <v>443115</v>
      </c>
      <c r="B1016" s="56" t="s">
        <v>913</v>
      </c>
      <c r="C1016">
        <v>431</v>
      </c>
      <c r="D1016" s="161">
        <v>15</v>
      </c>
      <c r="F1016" s="159">
        <f>'COG-M'!P869</f>
        <v>0</v>
      </c>
    </row>
    <row r="1017" spans="1:6" x14ac:dyDescent="0.25">
      <c r="A1017">
        <v>443116</v>
      </c>
      <c r="B1017" s="56" t="s">
        <v>913</v>
      </c>
      <c r="C1017">
        <v>431</v>
      </c>
      <c r="D1017" s="161">
        <v>16</v>
      </c>
      <c r="F1017" s="159">
        <f>'COG-M'!P870</f>
        <v>0</v>
      </c>
    </row>
    <row r="1018" spans="1:6" x14ac:dyDescent="0.25">
      <c r="A1018">
        <v>443117</v>
      </c>
      <c r="B1018" s="56" t="s">
        <v>913</v>
      </c>
      <c r="C1018">
        <v>431</v>
      </c>
      <c r="D1018" s="161">
        <v>17</v>
      </c>
      <c r="F1018" s="159">
        <f>'COG-M'!P871</f>
        <v>0</v>
      </c>
    </row>
    <row r="1019" spans="1:6" x14ac:dyDescent="0.25">
      <c r="A1019">
        <v>443125</v>
      </c>
      <c r="B1019" s="56" t="s">
        <v>913</v>
      </c>
      <c r="C1019">
        <v>431</v>
      </c>
      <c r="D1019" s="161">
        <v>25</v>
      </c>
      <c r="F1019" s="159">
        <f>'COG-M'!P872</f>
        <v>0</v>
      </c>
    </row>
    <row r="1020" spans="1:6" x14ac:dyDescent="0.25">
      <c r="A1020">
        <v>443126</v>
      </c>
      <c r="B1020" s="56" t="s">
        <v>913</v>
      </c>
      <c r="C1020">
        <v>431</v>
      </c>
      <c r="D1020" s="161">
        <v>26</v>
      </c>
      <c r="F1020" s="159">
        <f>'COG-M'!P873</f>
        <v>0</v>
      </c>
    </row>
    <row r="1021" spans="1:6" x14ac:dyDescent="0.25">
      <c r="A1021">
        <v>443127</v>
      </c>
      <c r="B1021" s="56" t="s">
        <v>913</v>
      </c>
      <c r="C1021">
        <v>431</v>
      </c>
      <c r="D1021" s="161">
        <v>27</v>
      </c>
      <c r="F1021" s="159">
        <f>'COG-M'!P874</f>
        <v>0</v>
      </c>
    </row>
    <row r="1022" spans="1:6" x14ac:dyDescent="0.25">
      <c r="A1022">
        <v>443211</v>
      </c>
      <c r="B1022" s="56" t="s">
        <v>913</v>
      </c>
      <c r="C1022">
        <v>432</v>
      </c>
      <c r="D1022" s="161">
        <v>11</v>
      </c>
      <c r="E1022" t="s">
        <v>248</v>
      </c>
      <c r="F1022" s="159">
        <f>'COG-M'!P875</f>
        <v>0</v>
      </c>
    </row>
    <row r="1023" spans="1:6" x14ac:dyDescent="0.25">
      <c r="A1023">
        <v>443214</v>
      </c>
      <c r="B1023" s="56" t="s">
        <v>913</v>
      </c>
      <c r="C1023">
        <v>432</v>
      </c>
      <c r="D1023" s="161">
        <v>14</v>
      </c>
      <c r="F1023" s="159">
        <f>'COG-M'!P876</f>
        <v>0</v>
      </c>
    </row>
    <row r="1024" spans="1:6" x14ac:dyDescent="0.25">
      <c r="A1024">
        <v>443215</v>
      </c>
      <c r="B1024" s="56" t="s">
        <v>913</v>
      </c>
      <c r="C1024">
        <v>432</v>
      </c>
      <c r="D1024" s="161">
        <v>15</v>
      </c>
      <c r="F1024" s="159">
        <f>'COG-M'!P877</f>
        <v>0</v>
      </c>
    </row>
    <row r="1025" spans="1:6" x14ac:dyDescent="0.25">
      <c r="A1025">
        <v>443216</v>
      </c>
      <c r="B1025" s="56" t="s">
        <v>913</v>
      </c>
      <c r="C1025">
        <v>432</v>
      </c>
      <c r="D1025" s="161">
        <v>16</v>
      </c>
      <c r="F1025" s="159">
        <f>'COG-M'!P878</f>
        <v>0</v>
      </c>
    </row>
    <row r="1026" spans="1:6" x14ac:dyDescent="0.25">
      <c r="A1026">
        <v>443217</v>
      </c>
      <c r="B1026" s="56" t="s">
        <v>913</v>
      </c>
      <c r="C1026">
        <v>432</v>
      </c>
      <c r="D1026" s="161">
        <v>17</v>
      </c>
      <c r="F1026" s="159">
        <f>'COG-M'!P879</f>
        <v>0</v>
      </c>
    </row>
    <row r="1027" spans="1:6" x14ac:dyDescent="0.25">
      <c r="A1027">
        <v>443225</v>
      </c>
      <c r="B1027" s="56" t="s">
        <v>913</v>
      </c>
      <c r="C1027">
        <v>432</v>
      </c>
      <c r="D1027" s="161">
        <v>25</v>
      </c>
      <c r="F1027" s="159">
        <f>'COG-M'!P880</f>
        <v>0</v>
      </c>
    </row>
    <row r="1028" spans="1:6" x14ac:dyDescent="0.25">
      <c r="A1028">
        <v>443226</v>
      </c>
      <c r="B1028" s="56" t="s">
        <v>913</v>
      </c>
      <c r="C1028">
        <v>432</v>
      </c>
      <c r="D1028" s="161">
        <v>26</v>
      </c>
      <c r="F1028" s="159">
        <f>'COG-M'!P881</f>
        <v>0</v>
      </c>
    </row>
    <row r="1029" spans="1:6" x14ac:dyDescent="0.25">
      <c r="A1029">
        <v>443227</v>
      </c>
      <c r="B1029" s="56" t="s">
        <v>913</v>
      </c>
      <c r="C1029">
        <v>432</v>
      </c>
      <c r="D1029" s="161">
        <v>27</v>
      </c>
      <c r="F1029" s="159">
        <f>'COG-M'!P882</f>
        <v>0</v>
      </c>
    </row>
    <row r="1030" spans="1:6" x14ac:dyDescent="0.25">
      <c r="A1030">
        <v>443311</v>
      </c>
      <c r="B1030" s="56" t="s">
        <v>913</v>
      </c>
      <c r="C1030">
        <v>433</v>
      </c>
      <c r="D1030" s="161">
        <v>11</v>
      </c>
      <c r="E1030" t="s">
        <v>249</v>
      </c>
      <c r="F1030" s="159">
        <f>'COG-M'!P883</f>
        <v>0</v>
      </c>
    </row>
    <row r="1031" spans="1:6" x14ac:dyDescent="0.25">
      <c r="A1031">
        <v>443314</v>
      </c>
      <c r="B1031" s="56" t="s">
        <v>913</v>
      </c>
      <c r="C1031">
        <v>433</v>
      </c>
      <c r="D1031" s="161">
        <v>14</v>
      </c>
      <c r="F1031" s="159">
        <f>'COG-M'!P884</f>
        <v>0</v>
      </c>
    </row>
    <row r="1032" spans="1:6" x14ac:dyDescent="0.25">
      <c r="A1032">
        <v>443315</v>
      </c>
      <c r="B1032" s="56" t="s">
        <v>913</v>
      </c>
      <c r="C1032">
        <v>433</v>
      </c>
      <c r="D1032" s="161">
        <v>15</v>
      </c>
      <c r="F1032" s="159">
        <f>'COG-M'!P885</f>
        <v>0</v>
      </c>
    </row>
    <row r="1033" spans="1:6" x14ac:dyDescent="0.25">
      <c r="A1033">
        <v>443316</v>
      </c>
      <c r="B1033" s="56" t="s">
        <v>913</v>
      </c>
      <c r="C1033">
        <v>433</v>
      </c>
      <c r="D1033" s="161">
        <v>16</v>
      </c>
      <c r="F1033" s="159">
        <f>'COG-M'!P886</f>
        <v>0</v>
      </c>
    </row>
    <row r="1034" spans="1:6" x14ac:dyDescent="0.25">
      <c r="A1034">
        <v>443317</v>
      </c>
      <c r="B1034" s="56" t="s">
        <v>913</v>
      </c>
      <c r="C1034">
        <v>433</v>
      </c>
      <c r="D1034" s="161">
        <v>17</v>
      </c>
      <c r="F1034" s="159">
        <f>'COG-M'!P887</f>
        <v>0</v>
      </c>
    </row>
    <row r="1035" spans="1:6" x14ac:dyDescent="0.25">
      <c r="A1035">
        <v>443325</v>
      </c>
      <c r="B1035" s="56" t="s">
        <v>913</v>
      </c>
      <c r="C1035">
        <v>433</v>
      </c>
      <c r="D1035" s="161">
        <v>25</v>
      </c>
      <c r="F1035" s="159">
        <f>'COG-M'!P888</f>
        <v>0</v>
      </c>
    </row>
    <row r="1036" spans="1:6" x14ac:dyDescent="0.25">
      <c r="A1036">
        <v>443326</v>
      </c>
      <c r="B1036" s="56" t="s">
        <v>913</v>
      </c>
      <c r="C1036">
        <v>433</v>
      </c>
      <c r="D1036" s="161">
        <v>26</v>
      </c>
      <c r="F1036" s="159">
        <f>'COG-M'!P889</f>
        <v>0</v>
      </c>
    </row>
    <row r="1037" spans="1:6" x14ac:dyDescent="0.25">
      <c r="A1037">
        <v>443327</v>
      </c>
      <c r="B1037" s="56" t="s">
        <v>913</v>
      </c>
      <c r="C1037">
        <v>433</v>
      </c>
      <c r="D1037" s="161">
        <v>27</v>
      </c>
      <c r="F1037" s="159">
        <f>'COG-M'!P890</f>
        <v>0</v>
      </c>
    </row>
    <row r="1038" spans="1:6" x14ac:dyDescent="0.25">
      <c r="A1038">
        <v>443411</v>
      </c>
      <c r="B1038" s="56" t="s">
        <v>913</v>
      </c>
      <c r="C1038">
        <v>434</v>
      </c>
      <c r="D1038" s="161">
        <v>11</v>
      </c>
      <c r="E1038" t="s">
        <v>250</v>
      </c>
      <c r="F1038" s="159">
        <f>'COG-M'!P891</f>
        <v>0</v>
      </c>
    </row>
    <row r="1039" spans="1:6" x14ac:dyDescent="0.25">
      <c r="A1039">
        <v>443414</v>
      </c>
      <c r="B1039" s="56" t="s">
        <v>913</v>
      </c>
      <c r="C1039">
        <v>434</v>
      </c>
      <c r="D1039" s="161">
        <v>14</v>
      </c>
      <c r="F1039" s="159">
        <f>'COG-M'!P892</f>
        <v>0</v>
      </c>
    </row>
    <row r="1040" spans="1:6" x14ac:dyDescent="0.25">
      <c r="A1040">
        <v>443415</v>
      </c>
      <c r="B1040" s="56" t="s">
        <v>913</v>
      </c>
      <c r="C1040">
        <v>434</v>
      </c>
      <c r="D1040" s="161">
        <v>15</v>
      </c>
      <c r="F1040" s="159">
        <f>'COG-M'!P893</f>
        <v>5022156</v>
      </c>
    </row>
    <row r="1041" spans="1:6" x14ac:dyDescent="0.25">
      <c r="A1041">
        <v>443416</v>
      </c>
      <c r="B1041" s="56" t="s">
        <v>913</v>
      </c>
      <c r="C1041">
        <v>434</v>
      </c>
      <c r="D1041" s="161">
        <v>16</v>
      </c>
      <c r="F1041" s="159">
        <f>'COG-M'!P894</f>
        <v>0</v>
      </c>
    </row>
    <row r="1042" spans="1:6" x14ac:dyDescent="0.25">
      <c r="A1042">
        <v>443417</v>
      </c>
      <c r="B1042" s="56" t="s">
        <v>913</v>
      </c>
      <c r="C1042">
        <v>434</v>
      </c>
      <c r="D1042" s="161">
        <v>17</v>
      </c>
      <c r="F1042" s="159">
        <f>'COG-M'!P895</f>
        <v>0</v>
      </c>
    </row>
    <row r="1043" spans="1:6" x14ac:dyDescent="0.25">
      <c r="A1043">
        <v>443425</v>
      </c>
      <c r="B1043" s="56" t="s">
        <v>913</v>
      </c>
      <c r="C1043">
        <v>434</v>
      </c>
      <c r="D1043" s="161">
        <v>25</v>
      </c>
      <c r="F1043" s="159">
        <f>'COG-M'!P896</f>
        <v>0</v>
      </c>
    </row>
    <row r="1044" spans="1:6" x14ac:dyDescent="0.25">
      <c r="A1044">
        <v>443426</v>
      </c>
      <c r="B1044" s="56" t="s">
        <v>913</v>
      </c>
      <c r="C1044">
        <v>434</v>
      </c>
      <c r="D1044" s="161">
        <v>26</v>
      </c>
      <c r="F1044" s="159">
        <f>'COG-M'!P897</f>
        <v>0</v>
      </c>
    </row>
    <row r="1045" spans="1:6" x14ac:dyDescent="0.25">
      <c r="A1045">
        <v>443427</v>
      </c>
      <c r="B1045" s="56" t="s">
        <v>913</v>
      </c>
      <c r="C1045">
        <v>434</v>
      </c>
      <c r="D1045" s="161">
        <v>27</v>
      </c>
      <c r="F1045" s="159">
        <f>'COG-M'!P898</f>
        <v>0</v>
      </c>
    </row>
    <row r="1046" spans="1:6" x14ac:dyDescent="0.25">
      <c r="A1046">
        <v>443511</v>
      </c>
      <c r="B1046" s="56" t="s">
        <v>913</v>
      </c>
      <c r="C1046">
        <v>435</v>
      </c>
      <c r="D1046" s="161">
        <v>11</v>
      </c>
      <c r="E1046" t="s">
        <v>251</v>
      </c>
      <c r="F1046" s="159">
        <f>'COG-M'!P899</f>
        <v>0</v>
      </c>
    </row>
    <row r="1047" spans="1:6" x14ac:dyDescent="0.25">
      <c r="A1047">
        <v>443514</v>
      </c>
      <c r="B1047" s="56" t="s">
        <v>913</v>
      </c>
      <c r="C1047">
        <v>435</v>
      </c>
      <c r="D1047" s="161">
        <v>14</v>
      </c>
      <c r="F1047" s="159">
        <f>'COG-M'!P900</f>
        <v>0</v>
      </c>
    </row>
    <row r="1048" spans="1:6" x14ac:dyDescent="0.25">
      <c r="A1048">
        <v>443515</v>
      </c>
      <c r="B1048" s="56" t="s">
        <v>913</v>
      </c>
      <c r="C1048">
        <v>435</v>
      </c>
      <c r="D1048" s="161">
        <v>15</v>
      </c>
      <c r="F1048" s="159">
        <f>'COG-M'!P901</f>
        <v>0</v>
      </c>
    </row>
    <row r="1049" spans="1:6" x14ac:dyDescent="0.25">
      <c r="A1049">
        <v>443516</v>
      </c>
      <c r="B1049" s="56" t="s">
        <v>913</v>
      </c>
      <c r="C1049">
        <v>435</v>
      </c>
      <c r="D1049" s="161">
        <v>16</v>
      </c>
      <c r="F1049" s="159">
        <f>'COG-M'!P902</f>
        <v>0</v>
      </c>
    </row>
    <row r="1050" spans="1:6" x14ac:dyDescent="0.25">
      <c r="A1050">
        <v>443517</v>
      </c>
      <c r="B1050" s="56" t="s">
        <v>913</v>
      </c>
      <c r="C1050">
        <v>435</v>
      </c>
      <c r="D1050" s="161">
        <v>17</v>
      </c>
      <c r="F1050" s="159">
        <f>'COG-M'!P903</f>
        <v>0</v>
      </c>
    </row>
    <row r="1051" spans="1:6" x14ac:dyDescent="0.25">
      <c r="A1051">
        <v>443525</v>
      </c>
      <c r="B1051" s="56" t="s">
        <v>913</v>
      </c>
      <c r="C1051">
        <v>435</v>
      </c>
      <c r="D1051" s="161">
        <v>25</v>
      </c>
      <c r="F1051" s="159">
        <f>'COG-M'!P904</f>
        <v>0</v>
      </c>
    </row>
    <row r="1052" spans="1:6" x14ac:dyDescent="0.25">
      <c r="A1052">
        <v>443526</v>
      </c>
      <c r="B1052" s="56" t="s">
        <v>913</v>
      </c>
      <c r="C1052">
        <v>435</v>
      </c>
      <c r="D1052" s="161">
        <v>26</v>
      </c>
      <c r="F1052" s="159">
        <f>'COG-M'!P905</f>
        <v>0</v>
      </c>
    </row>
    <row r="1053" spans="1:6" x14ac:dyDescent="0.25">
      <c r="A1053">
        <v>443527</v>
      </c>
      <c r="B1053" s="56" t="s">
        <v>913</v>
      </c>
      <c r="C1053">
        <v>435</v>
      </c>
      <c r="D1053" s="161">
        <v>27</v>
      </c>
      <c r="F1053" s="159">
        <f>'COG-M'!P906</f>
        <v>0</v>
      </c>
    </row>
    <row r="1054" spans="1:6" x14ac:dyDescent="0.25">
      <c r="A1054">
        <v>443611</v>
      </c>
      <c r="B1054" s="56" t="s">
        <v>913</v>
      </c>
      <c r="C1054">
        <v>436</v>
      </c>
      <c r="D1054" s="161">
        <v>11</v>
      </c>
      <c r="E1054" t="s">
        <v>252</v>
      </c>
      <c r="F1054" s="159">
        <f>'COG-M'!P907</f>
        <v>0</v>
      </c>
    </row>
    <row r="1055" spans="1:6" x14ac:dyDescent="0.25">
      <c r="A1055">
        <v>443614</v>
      </c>
      <c r="B1055" s="56" t="s">
        <v>913</v>
      </c>
      <c r="C1055">
        <v>436</v>
      </c>
      <c r="D1055" s="161">
        <v>14</v>
      </c>
      <c r="F1055" s="159">
        <f>'COG-M'!P908</f>
        <v>0</v>
      </c>
    </row>
    <row r="1056" spans="1:6" x14ac:dyDescent="0.25">
      <c r="A1056">
        <v>443615</v>
      </c>
      <c r="B1056" s="56" t="s">
        <v>913</v>
      </c>
      <c r="C1056">
        <v>436</v>
      </c>
      <c r="D1056" s="161">
        <v>15</v>
      </c>
      <c r="F1056" s="159">
        <f>'COG-M'!P909</f>
        <v>0</v>
      </c>
    </row>
    <row r="1057" spans="1:6" x14ac:dyDescent="0.25">
      <c r="A1057">
        <v>443616</v>
      </c>
      <c r="B1057" s="56" t="s">
        <v>913</v>
      </c>
      <c r="C1057">
        <v>436</v>
      </c>
      <c r="D1057" s="161">
        <v>16</v>
      </c>
      <c r="F1057" s="159">
        <f>'COG-M'!P910</f>
        <v>0</v>
      </c>
    </row>
    <row r="1058" spans="1:6" x14ac:dyDescent="0.25">
      <c r="A1058">
        <v>443617</v>
      </c>
      <c r="B1058" s="56" t="s">
        <v>913</v>
      </c>
      <c r="C1058">
        <v>436</v>
      </c>
      <c r="D1058" s="161">
        <v>17</v>
      </c>
      <c r="F1058" s="159">
        <f>'COG-M'!P911</f>
        <v>0</v>
      </c>
    </row>
    <row r="1059" spans="1:6" x14ac:dyDescent="0.25">
      <c r="A1059">
        <v>443625</v>
      </c>
      <c r="B1059" s="56" t="s">
        <v>913</v>
      </c>
      <c r="C1059">
        <v>436</v>
      </c>
      <c r="D1059" s="161">
        <v>25</v>
      </c>
      <c r="F1059" s="159">
        <f>'COG-M'!P912</f>
        <v>0</v>
      </c>
    </row>
    <row r="1060" spans="1:6" x14ac:dyDescent="0.25">
      <c r="A1060">
        <v>443626</v>
      </c>
      <c r="B1060" s="56" t="s">
        <v>913</v>
      </c>
      <c r="C1060">
        <v>436</v>
      </c>
      <c r="D1060" s="161">
        <v>26</v>
      </c>
      <c r="F1060" s="159">
        <f>'COG-M'!P913</f>
        <v>0</v>
      </c>
    </row>
    <row r="1061" spans="1:6" x14ac:dyDescent="0.25">
      <c r="A1061">
        <v>443627</v>
      </c>
      <c r="B1061" s="56" t="s">
        <v>913</v>
      </c>
      <c r="C1061">
        <v>436</v>
      </c>
      <c r="D1061" s="161">
        <v>27</v>
      </c>
      <c r="F1061" s="159">
        <f>'COG-M'!P914</f>
        <v>0</v>
      </c>
    </row>
    <row r="1062" spans="1:6" x14ac:dyDescent="0.25">
      <c r="A1062">
        <v>443711</v>
      </c>
      <c r="B1062" s="56" t="s">
        <v>913</v>
      </c>
      <c r="C1062">
        <v>437</v>
      </c>
      <c r="D1062" s="161">
        <v>11</v>
      </c>
      <c r="E1062" t="s">
        <v>253</v>
      </c>
      <c r="F1062" s="159">
        <f>'COG-M'!P915</f>
        <v>0</v>
      </c>
    </row>
    <row r="1063" spans="1:6" x14ac:dyDescent="0.25">
      <c r="A1063">
        <v>443714</v>
      </c>
      <c r="B1063" s="56" t="s">
        <v>913</v>
      </c>
      <c r="C1063">
        <v>437</v>
      </c>
      <c r="D1063" s="161">
        <v>14</v>
      </c>
      <c r="F1063" s="159">
        <f>'COG-M'!P916</f>
        <v>0</v>
      </c>
    </row>
    <row r="1064" spans="1:6" x14ac:dyDescent="0.25">
      <c r="A1064">
        <v>443715</v>
      </c>
      <c r="B1064" s="56" t="s">
        <v>913</v>
      </c>
      <c r="C1064">
        <v>437</v>
      </c>
      <c r="D1064" s="161">
        <v>15</v>
      </c>
      <c r="F1064" s="159">
        <f>'COG-M'!P917</f>
        <v>0</v>
      </c>
    </row>
    <row r="1065" spans="1:6" x14ac:dyDescent="0.25">
      <c r="A1065">
        <v>443716</v>
      </c>
      <c r="B1065" s="56" t="s">
        <v>913</v>
      </c>
      <c r="C1065">
        <v>437</v>
      </c>
      <c r="D1065" s="161">
        <v>16</v>
      </c>
      <c r="F1065" s="159">
        <f>'COG-M'!P918</f>
        <v>0</v>
      </c>
    </row>
    <row r="1066" spans="1:6" x14ac:dyDescent="0.25">
      <c r="A1066">
        <v>443717</v>
      </c>
      <c r="B1066" s="56" t="s">
        <v>913</v>
      </c>
      <c r="C1066">
        <v>437</v>
      </c>
      <c r="D1066" s="161">
        <v>17</v>
      </c>
      <c r="F1066" s="159">
        <f>'COG-M'!P919</f>
        <v>0</v>
      </c>
    </row>
    <row r="1067" spans="1:6" x14ac:dyDescent="0.25">
      <c r="A1067">
        <v>443725</v>
      </c>
      <c r="B1067" s="56" t="s">
        <v>913</v>
      </c>
      <c r="C1067">
        <v>437</v>
      </c>
      <c r="D1067" s="161">
        <v>25</v>
      </c>
      <c r="F1067" s="159">
        <f>'COG-M'!P920</f>
        <v>0</v>
      </c>
    </row>
    <row r="1068" spans="1:6" x14ac:dyDescent="0.25">
      <c r="A1068">
        <v>443726</v>
      </c>
      <c r="B1068" s="56" t="s">
        <v>913</v>
      </c>
      <c r="C1068">
        <v>437</v>
      </c>
      <c r="D1068" s="161">
        <v>26</v>
      </c>
      <c r="F1068" s="159">
        <f>'COG-M'!P921</f>
        <v>0</v>
      </c>
    </row>
    <row r="1069" spans="1:6" x14ac:dyDescent="0.25">
      <c r="A1069">
        <v>443727</v>
      </c>
      <c r="B1069" s="56" t="s">
        <v>913</v>
      </c>
      <c r="C1069">
        <v>437</v>
      </c>
      <c r="D1069" s="161">
        <v>27</v>
      </c>
      <c r="F1069" s="159">
        <f>'COG-M'!P922</f>
        <v>0</v>
      </c>
    </row>
    <row r="1070" spans="1:6" x14ac:dyDescent="0.25">
      <c r="A1070">
        <v>443800</v>
      </c>
      <c r="B1070" s="56" t="s">
        <v>913</v>
      </c>
      <c r="C1070">
        <v>438</v>
      </c>
      <c r="D1070" s="161">
        <v>0</v>
      </c>
      <c r="E1070" t="s">
        <v>254</v>
      </c>
      <c r="F1070" s="159">
        <f>'COG-M'!P923</f>
        <v>0</v>
      </c>
    </row>
    <row r="1071" spans="1:6" x14ac:dyDescent="0.25">
      <c r="A1071">
        <v>443911</v>
      </c>
      <c r="B1071" s="56" t="s">
        <v>913</v>
      </c>
      <c r="C1071">
        <v>439</v>
      </c>
      <c r="D1071" s="161">
        <v>11</v>
      </c>
      <c r="E1071" t="s">
        <v>255</v>
      </c>
      <c r="F1071" s="159">
        <f>'COG-M'!P924</f>
        <v>0</v>
      </c>
    </row>
    <row r="1072" spans="1:6" x14ac:dyDescent="0.25">
      <c r="A1072">
        <v>443914</v>
      </c>
      <c r="B1072" s="56" t="s">
        <v>913</v>
      </c>
      <c r="C1072">
        <v>439</v>
      </c>
      <c r="D1072" s="161">
        <v>14</v>
      </c>
      <c r="F1072" s="159">
        <f>'COG-M'!P925</f>
        <v>0</v>
      </c>
    </row>
    <row r="1073" spans="1:6" x14ac:dyDescent="0.25">
      <c r="A1073">
        <v>443915</v>
      </c>
      <c r="B1073" s="56" t="s">
        <v>913</v>
      </c>
      <c r="C1073">
        <v>439</v>
      </c>
      <c r="D1073" s="161">
        <v>15</v>
      </c>
      <c r="F1073" s="159">
        <f>'COG-M'!P926</f>
        <v>0</v>
      </c>
    </row>
    <row r="1074" spans="1:6" x14ac:dyDescent="0.25">
      <c r="A1074">
        <v>443916</v>
      </c>
      <c r="B1074" s="56" t="s">
        <v>913</v>
      </c>
      <c r="C1074">
        <v>439</v>
      </c>
      <c r="D1074" s="161">
        <v>16</v>
      </c>
      <c r="F1074" s="159">
        <f>'COG-M'!P927</f>
        <v>0</v>
      </c>
    </row>
    <row r="1075" spans="1:6" x14ac:dyDescent="0.25">
      <c r="A1075">
        <v>443917</v>
      </c>
      <c r="B1075" s="56" t="s">
        <v>913</v>
      </c>
      <c r="C1075">
        <v>439</v>
      </c>
      <c r="D1075" s="161">
        <v>17</v>
      </c>
      <c r="F1075" s="159">
        <f>'COG-M'!P928</f>
        <v>0</v>
      </c>
    </row>
    <row r="1076" spans="1:6" x14ac:dyDescent="0.25">
      <c r="A1076">
        <v>443925</v>
      </c>
      <c r="B1076" s="56" t="s">
        <v>913</v>
      </c>
      <c r="C1076">
        <v>439</v>
      </c>
      <c r="D1076" s="161">
        <v>25</v>
      </c>
      <c r="F1076" s="159">
        <f>'COG-M'!P929</f>
        <v>0</v>
      </c>
    </row>
    <row r="1077" spans="1:6" x14ac:dyDescent="0.25">
      <c r="A1077">
        <v>443926</v>
      </c>
      <c r="B1077" s="56" t="s">
        <v>913</v>
      </c>
      <c r="C1077">
        <v>439</v>
      </c>
      <c r="D1077" s="161">
        <v>26</v>
      </c>
      <c r="F1077" s="159">
        <f>'COG-M'!P930</f>
        <v>0</v>
      </c>
    </row>
    <row r="1078" spans="1:6" x14ac:dyDescent="0.25">
      <c r="A1078">
        <v>443927</v>
      </c>
      <c r="B1078" s="56" t="s">
        <v>913</v>
      </c>
      <c r="C1078">
        <v>439</v>
      </c>
      <c r="D1078" s="161">
        <v>27</v>
      </c>
      <c r="F1078" s="159">
        <f>'COG-M'!P931</f>
        <v>0</v>
      </c>
    </row>
    <row r="1079" spans="1:6" x14ac:dyDescent="0.25">
      <c r="A1079">
        <v>440000</v>
      </c>
      <c r="B1079" s="56" t="s">
        <v>913</v>
      </c>
      <c r="C1079">
        <v>4400</v>
      </c>
      <c r="D1079" s="161">
        <v>0</v>
      </c>
      <c r="E1079" t="s">
        <v>256</v>
      </c>
      <c r="F1079" s="159">
        <f>'COG-M'!P932</f>
        <v>2363210</v>
      </c>
    </row>
    <row r="1080" spans="1:6" x14ac:dyDescent="0.25">
      <c r="A1080">
        <v>444111</v>
      </c>
      <c r="B1080" s="56" t="s">
        <v>913</v>
      </c>
      <c r="C1080">
        <v>441</v>
      </c>
      <c r="D1080" s="161">
        <v>11</v>
      </c>
      <c r="E1080" t="s">
        <v>257</v>
      </c>
      <c r="F1080" s="159">
        <f>'COG-M'!P933</f>
        <v>0</v>
      </c>
    </row>
    <row r="1081" spans="1:6" x14ac:dyDescent="0.25">
      <c r="A1081">
        <v>444114</v>
      </c>
      <c r="B1081" s="56" t="s">
        <v>913</v>
      </c>
      <c r="C1081">
        <v>441</v>
      </c>
      <c r="D1081" s="161">
        <v>14</v>
      </c>
      <c r="F1081" s="159">
        <f>'COG-M'!P934</f>
        <v>0</v>
      </c>
    </row>
    <row r="1082" spans="1:6" x14ac:dyDescent="0.25">
      <c r="A1082">
        <v>444115</v>
      </c>
      <c r="B1082" s="56" t="s">
        <v>913</v>
      </c>
      <c r="C1082">
        <v>441</v>
      </c>
      <c r="D1082" s="161">
        <v>15</v>
      </c>
      <c r="F1082" s="159">
        <f>'COG-M'!P935</f>
        <v>66600</v>
      </c>
    </row>
    <row r="1083" spans="1:6" x14ac:dyDescent="0.25">
      <c r="A1083">
        <v>444116</v>
      </c>
      <c r="B1083" s="56" t="s">
        <v>913</v>
      </c>
      <c r="C1083">
        <v>441</v>
      </c>
      <c r="D1083" s="161">
        <v>16</v>
      </c>
      <c r="F1083" s="159">
        <f>'COG-M'!P936</f>
        <v>0</v>
      </c>
    </row>
    <row r="1084" spans="1:6" x14ac:dyDescent="0.25">
      <c r="A1084">
        <v>444117</v>
      </c>
      <c r="B1084" s="56" t="s">
        <v>913</v>
      </c>
      <c r="C1084">
        <v>441</v>
      </c>
      <c r="D1084" s="161">
        <v>17</v>
      </c>
      <c r="F1084" s="159">
        <f>'COG-M'!P937</f>
        <v>0</v>
      </c>
    </row>
    <row r="1085" spans="1:6" x14ac:dyDescent="0.25">
      <c r="A1085">
        <v>444125</v>
      </c>
      <c r="B1085" s="56" t="s">
        <v>913</v>
      </c>
      <c r="C1085">
        <v>441</v>
      </c>
      <c r="D1085" s="161">
        <v>25</v>
      </c>
      <c r="F1085" s="159">
        <f>'COG-M'!P938</f>
        <v>2106000</v>
      </c>
    </row>
    <row r="1086" spans="1:6" x14ac:dyDescent="0.25">
      <c r="A1086">
        <v>444126</v>
      </c>
      <c r="B1086" s="56" t="s">
        <v>913</v>
      </c>
      <c r="C1086">
        <v>441</v>
      </c>
      <c r="D1086" s="161">
        <v>26</v>
      </c>
      <c r="F1086" s="159">
        <f>'COG-M'!P939</f>
        <v>0</v>
      </c>
    </row>
    <row r="1087" spans="1:6" x14ac:dyDescent="0.25">
      <c r="A1087">
        <v>444127</v>
      </c>
      <c r="B1087" s="56" t="s">
        <v>913</v>
      </c>
      <c r="C1087">
        <v>441</v>
      </c>
      <c r="D1087" s="161">
        <v>27</v>
      </c>
      <c r="F1087" s="159">
        <f>'COG-M'!P940</f>
        <v>0</v>
      </c>
    </row>
    <row r="1088" spans="1:6" x14ac:dyDescent="0.25">
      <c r="A1088">
        <v>444211</v>
      </c>
      <c r="B1088" s="56" t="s">
        <v>913</v>
      </c>
      <c r="C1088">
        <v>442</v>
      </c>
      <c r="D1088" s="161">
        <v>11</v>
      </c>
      <c r="E1088" t="s">
        <v>258</v>
      </c>
      <c r="F1088" s="159">
        <f>'COG-M'!P941</f>
        <v>0</v>
      </c>
    </row>
    <row r="1089" spans="1:6" x14ac:dyDescent="0.25">
      <c r="A1089">
        <v>444214</v>
      </c>
      <c r="B1089" s="56" t="s">
        <v>913</v>
      </c>
      <c r="C1089">
        <v>442</v>
      </c>
      <c r="D1089" s="161">
        <v>14</v>
      </c>
      <c r="F1089" s="159">
        <f>'COG-M'!P942</f>
        <v>0</v>
      </c>
    </row>
    <row r="1090" spans="1:6" x14ac:dyDescent="0.25">
      <c r="A1090">
        <v>444215</v>
      </c>
      <c r="B1090" s="56" t="s">
        <v>913</v>
      </c>
      <c r="C1090">
        <v>442</v>
      </c>
      <c r="D1090" s="161">
        <v>15</v>
      </c>
      <c r="F1090" s="159">
        <f>'COG-M'!P943</f>
        <v>0</v>
      </c>
    </row>
    <row r="1091" spans="1:6" x14ac:dyDescent="0.25">
      <c r="A1091">
        <v>444216</v>
      </c>
      <c r="B1091" s="56" t="s">
        <v>913</v>
      </c>
      <c r="C1091">
        <v>442</v>
      </c>
      <c r="D1091" s="161">
        <v>16</v>
      </c>
      <c r="F1091" s="159">
        <f>'COG-M'!P944</f>
        <v>0</v>
      </c>
    </row>
    <row r="1092" spans="1:6" x14ac:dyDescent="0.25">
      <c r="A1092">
        <v>444217</v>
      </c>
      <c r="B1092" s="56" t="s">
        <v>913</v>
      </c>
      <c r="C1092">
        <v>442</v>
      </c>
      <c r="D1092" s="161">
        <v>17</v>
      </c>
      <c r="F1092" s="159">
        <f>'COG-M'!P945</f>
        <v>0</v>
      </c>
    </row>
    <row r="1093" spans="1:6" x14ac:dyDescent="0.25">
      <c r="A1093">
        <v>444225</v>
      </c>
      <c r="B1093" s="56" t="s">
        <v>913</v>
      </c>
      <c r="C1093">
        <v>442</v>
      </c>
      <c r="D1093" s="161">
        <v>25</v>
      </c>
      <c r="F1093" s="159">
        <f>'COG-M'!P946</f>
        <v>0</v>
      </c>
    </row>
    <row r="1094" spans="1:6" x14ac:dyDescent="0.25">
      <c r="A1094">
        <v>444226</v>
      </c>
      <c r="B1094" s="56" t="s">
        <v>913</v>
      </c>
      <c r="C1094">
        <v>442</v>
      </c>
      <c r="D1094" s="161">
        <v>26</v>
      </c>
      <c r="F1094" s="159">
        <f>'COG-M'!P947</f>
        <v>0</v>
      </c>
    </row>
    <row r="1095" spans="1:6" x14ac:dyDescent="0.25">
      <c r="A1095">
        <v>444227</v>
      </c>
      <c r="B1095" s="56" t="s">
        <v>913</v>
      </c>
      <c r="C1095">
        <v>442</v>
      </c>
      <c r="D1095" s="161">
        <v>27</v>
      </c>
      <c r="F1095" s="159">
        <f>'COG-M'!P948</f>
        <v>0</v>
      </c>
    </row>
    <row r="1096" spans="1:6" x14ac:dyDescent="0.25">
      <c r="A1096">
        <v>444311</v>
      </c>
      <c r="B1096" s="56" t="s">
        <v>913</v>
      </c>
      <c r="C1096">
        <v>443</v>
      </c>
      <c r="D1096" s="161">
        <v>11</v>
      </c>
      <c r="E1096" t="s">
        <v>259</v>
      </c>
      <c r="F1096" s="159">
        <f>'COG-M'!P949</f>
        <v>0</v>
      </c>
    </row>
    <row r="1097" spans="1:6" x14ac:dyDescent="0.25">
      <c r="A1097">
        <v>444314</v>
      </c>
      <c r="B1097" s="56" t="s">
        <v>913</v>
      </c>
      <c r="C1097">
        <v>443</v>
      </c>
      <c r="D1097" s="161">
        <v>14</v>
      </c>
      <c r="F1097" s="159">
        <f>'COG-M'!P950</f>
        <v>0</v>
      </c>
    </row>
    <row r="1098" spans="1:6" x14ac:dyDescent="0.25">
      <c r="A1098">
        <v>444315</v>
      </c>
      <c r="B1098" s="56" t="s">
        <v>913</v>
      </c>
      <c r="C1098">
        <v>443</v>
      </c>
      <c r="D1098" s="161">
        <v>15</v>
      </c>
      <c r="F1098" s="159">
        <f>'COG-M'!P951</f>
        <v>0</v>
      </c>
    </row>
    <row r="1099" spans="1:6" x14ac:dyDescent="0.25">
      <c r="A1099">
        <v>444316</v>
      </c>
      <c r="B1099" s="56" t="s">
        <v>913</v>
      </c>
      <c r="C1099">
        <v>443</v>
      </c>
      <c r="D1099" s="161">
        <v>16</v>
      </c>
      <c r="F1099" s="159">
        <f>'COG-M'!P952</f>
        <v>0</v>
      </c>
    </row>
    <row r="1100" spans="1:6" x14ac:dyDescent="0.25">
      <c r="A1100">
        <v>444317</v>
      </c>
      <c r="B1100" s="56" t="s">
        <v>913</v>
      </c>
      <c r="C1100">
        <v>443</v>
      </c>
      <c r="D1100" s="161">
        <v>17</v>
      </c>
      <c r="F1100" s="159">
        <f>'COG-M'!P953</f>
        <v>0</v>
      </c>
    </row>
    <row r="1101" spans="1:6" x14ac:dyDescent="0.25">
      <c r="A1101">
        <v>444325</v>
      </c>
      <c r="B1101" s="56" t="s">
        <v>913</v>
      </c>
      <c r="C1101">
        <v>443</v>
      </c>
      <c r="D1101" s="161">
        <v>25</v>
      </c>
      <c r="F1101" s="159">
        <f>'COG-M'!P954</f>
        <v>0</v>
      </c>
    </row>
    <row r="1102" spans="1:6" x14ac:dyDescent="0.25">
      <c r="A1102">
        <v>444326</v>
      </c>
      <c r="B1102" s="56" t="s">
        <v>913</v>
      </c>
      <c r="C1102">
        <v>443</v>
      </c>
      <c r="D1102" s="161">
        <v>26</v>
      </c>
      <c r="F1102" s="159">
        <f>'COG-M'!P955</f>
        <v>0</v>
      </c>
    </row>
    <row r="1103" spans="1:6" x14ac:dyDescent="0.25">
      <c r="A1103">
        <v>444327</v>
      </c>
      <c r="B1103" s="56" t="s">
        <v>913</v>
      </c>
      <c r="C1103">
        <v>443</v>
      </c>
      <c r="D1103" s="161">
        <v>27</v>
      </c>
      <c r="F1103" s="159">
        <f>'COG-M'!P956</f>
        <v>0</v>
      </c>
    </row>
    <row r="1104" spans="1:6" x14ac:dyDescent="0.25">
      <c r="A1104">
        <v>444411</v>
      </c>
      <c r="B1104" s="56" t="s">
        <v>913</v>
      </c>
      <c r="C1104">
        <v>444</v>
      </c>
      <c r="D1104" s="161">
        <v>11</v>
      </c>
      <c r="E1104" t="s">
        <v>260</v>
      </c>
      <c r="F1104" s="159">
        <f>'COG-M'!P957</f>
        <v>0</v>
      </c>
    </row>
    <row r="1105" spans="1:6" x14ac:dyDescent="0.25">
      <c r="A1105">
        <v>444414</v>
      </c>
      <c r="B1105" s="56" t="s">
        <v>913</v>
      </c>
      <c r="C1105">
        <v>444</v>
      </c>
      <c r="D1105" s="161">
        <v>14</v>
      </c>
      <c r="F1105" s="159">
        <f>'COG-M'!P958</f>
        <v>0</v>
      </c>
    </row>
    <row r="1106" spans="1:6" x14ac:dyDescent="0.25">
      <c r="A1106">
        <v>444415</v>
      </c>
      <c r="B1106" s="56" t="s">
        <v>913</v>
      </c>
      <c r="C1106">
        <v>444</v>
      </c>
      <c r="D1106" s="161">
        <v>15</v>
      </c>
      <c r="F1106" s="159">
        <f>'COG-M'!P959</f>
        <v>56400</v>
      </c>
    </row>
    <row r="1107" spans="1:6" x14ac:dyDescent="0.25">
      <c r="A1107">
        <v>444416</v>
      </c>
      <c r="B1107" s="56" t="s">
        <v>913</v>
      </c>
      <c r="C1107">
        <v>444</v>
      </c>
      <c r="D1107" s="161">
        <v>16</v>
      </c>
      <c r="F1107" s="159">
        <f>'COG-M'!P960</f>
        <v>0</v>
      </c>
    </row>
    <row r="1108" spans="1:6" x14ac:dyDescent="0.25">
      <c r="A1108">
        <v>444417</v>
      </c>
      <c r="B1108" s="56" t="s">
        <v>913</v>
      </c>
      <c r="C1108">
        <v>444</v>
      </c>
      <c r="D1108" s="161">
        <v>17</v>
      </c>
      <c r="F1108" s="159">
        <f>'COG-M'!P961</f>
        <v>0</v>
      </c>
    </row>
    <row r="1109" spans="1:6" x14ac:dyDescent="0.25">
      <c r="A1109">
        <v>444425</v>
      </c>
      <c r="B1109" s="56" t="s">
        <v>913</v>
      </c>
      <c r="C1109">
        <v>444</v>
      </c>
      <c r="D1109" s="161">
        <v>25</v>
      </c>
      <c r="F1109" s="159">
        <f>'COG-M'!P962</f>
        <v>0</v>
      </c>
    </row>
    <row r="1110" spans="1:6" x14ac:dyDescent="0.25">
      <c r="A1110">
        <v>444426</v>
      </c>
      <c r="B1110" s="56" t="s">
        <v>913</v>
      </c>
      <c r="C1110">
        <v>444</v>
      </c>
      <c r="D1110" s="161">
        <v>26</v>
      </c>
      <c r="F1110" s="159">
        <f>'COG-M'!P963</f>
        <v>0</v>
      </c>
    </row>
    <row r="1111" spans="1:6" x14ac:dyDescent="0.25">
      <c r="A1111">
        <v>444427</v>
      </c>
      <c r="B1111" s="56" t="s">
        <v>913</v>
      </c>
      <c r="C1111">
        <v>444</v>
      </c>
      <c r="D1111" s="161">
        <v>27</v>
      </c>
      <c r="F1111" s="159">
        <f>'COG-M'!P964</f>
        <v>0</v>
      </c>
    </row>
    <row r="1112" spans="1:6" x14ac:dyDescent="0.25">
      <c r="A1112">
        <v>444511</v>
      </c>
      <c r="B1112" s="56" t="s">
        <v>913</v>
      </c>
      <c r="C1112">
        <v>445</v>
      </c>
      <c r="D1112" s="161">
        <v>11</v>
      </c>
      <c r="E1112" t="s">
        <v>261</v>
      </c>
      <c r="F1112" s="159">
        <f>'COG-M'!P965</f>
        <v>0</v>
      </c>
    </row>
    <row r="1113" spans="1:6" x14ac:dyDescent="0.25">
      <c r="A1113">
        <v>444514</v>
      </c>
      <c r="B1113" s="56" t="s">
        <v>913</v>
      </c>
      <c r="C1113">
        <v>445</v>
      </c>
      <c r="D1113" s="161">
        <v>14</v>
      </c>
      <c r="F1113" s="159">
        <f>'COG-M'!P966</f>
        <v>0</v>
      </c>
    </row>
    <row r="1114" spans="1:6" x14ac:dyDescent="0.25">
      <c r="A1114">
        <v>444515</v>
      </c>
      <c r="B1114" s="56" t="s">
        <v>913</v>
      </c>
      <c r="C1114">
        <v>445</v>
      </c>
      <c r="D1114" s="161">
        <v>15</v>
      </c>
      <c r="F1114" s="159">
        <f>'COG-M'!P967</f>
        <v>0</v>
      </c>
    </row>
    <row r="1115" spans="1:6" x14ac:dyDescent="0.25">
      <c r="A1115">
        <v>444516</v>
      </c>
      <c r="B1115" s="56" t="s">
        <v>913</v>
      </c>
      <c r="C1115">
        <v>445</v>
      </c>
      <c r="D1115" s="161">
        <v>16</v>
      </c>
      <c r="F1115" s="159">
        <f>'COG-M'!P968</f>
        <v>134210</v>
      </c>
    </row>
    <row r="1116" spans="1:6" x14ac:dyDescent="0.25">
      <c r="A1116">
        <v>444517</v>
      </c>
      <c r="B1116" s="56" t="s">
        <v>913</v>
      </c>
      <c r="C1116">
        <v>445</v>
      </c>
      <c r="D1116" s="161">
        <v>17</v>
      </c>
      <c r="F1116" s="159">
        <f>'COG-M'!P969</f>
        <v>0</v>
      </c>
    </row>
    <row r="1117" spans="1:6" x14ac:dyDescent="0.25">
      <c r="A1117">
        <v>444525</v>
      </c>
      <c r="B1117" s="56" t="s">
        <v>913</v>
      </c>
      <c r="C1117">
        <v>445</v>
      </c>
      <c r="D1117" s="161">
        <v>25</v>
      </c>
      <c r="F1117" s="159">
        <f>'COG-M'!P970</f>
        <v>0</v>
      </c>
    </row>
    <row r="1118" spans="1:6" x14ac:dyDescent="0.25">
      <c r="A1118">
        <v>444526</v>
      </c>
      <c r="B1118" s="56" t="s">
        <v>913</v>
      </c>
      <c r="C1118">
        <v>445</v>
      </c>
      <c r="D1118" s="161">
        <v>26</v>
      </c>
      <c r="F1118" s="159">
        <f>'COG-M'!P971</f>
        <v>0</v>
      </c>
    </row>
    <row r="1119" spans="1:6" x14ac:dyDescent="0.25">
      <c r="A1119">
        <v>444527</v>
      </c>
      <c r="B1119" s="56" t="s">
        <v>913</v>
      </c>
      <c r="C1119">
        <v>445</v>
      </c>
      <c r="D1119" s="161">
        <v>27</v>
      </c>
      <c r="F1119" s="159">
        <f>'COG-M'!P972</f>
        <v>0</v>
      </c>
    </row>
    <row r="1120" spans="1:6" x14ac:dyDescent="0.25">
      <c r="A1120">
        <v>444611</v>
      </c>
      <c r="B1120" s="56" t="s">
        <v>913</v>
      </c>
      <c r="C1120">
        <v>446</v>
      </c>
      <c r="D1120" s="161">
        <v>11</v>
      </c>
      <c r="E1120" t="s">
        <v>262</v>
      </c>
      <c r="F1120" s="159">
        <f>'COG-M'!P973</f>
        <v>0</v>
      </c>
    </row>
    <row r="1121" spans="1:6" x14ac:dyDescent="0.25">
      <c r="A1121">
        <v>444614</v>
      </c>
      <c r="B1121" s="56" t="s">
        <v>913</v>
      </c>
      <c r="C1121">
        <v>446</v>
      </c>
      <c r="D1121" s="161">
        <v>14</v>
      </c>
      <c r="F1121" s="159">
        <f>'COG-M'!P974</f>
        <v>0</v>
      </c>
    </row>
    <row r="1122" spans="1:6" x14ac:dyDescent="0.25">
      <c r="A1122">
        <v>444615</v>
      </c>
      <c r="B1122" s="56" t="s">
        <v>913</v>
      </c>
      <c r="C1122">
        <v>446</v>
      </c>
      <c r="D1122" s="161">
        <v>15</v>
      </c>
      <c r="F1122" s="159">
        <f>'COG-M'!P975</f>
        <v>0</v>
      </c>
    </row>
    <row r="1123" spans="1:6" x14ac:dyDescent="0.25">
      <c r="A1123">
        <v>444616</v>
      </c>
      <c r="B1123" s="56" t="s">
        <v>913</v>
      </c>
      <c r="C1123">
        <v>446</v>
      </c>
      <c r="D1123" s="161">
        <v>16</v>
      </c>
      <c r="F1123" s="159">
        <f>'COG-M'!P976</f>
        <v>0</v>
      </c>
    </row>
    <row r="1124" spans="1:6" x14ac:dyDescent="0.25">
      <c r="A1124">
        <v>444617</v>
      </c>
      <c r="B1124" s="56" t="s">
        <v>913</v>
      </c>
      <c r="C1124">
        <v>446</v>
      </c>
      <c r="D1124" s="161">
        <v>17</v>
      </c>
      <c r="F1124" s="159">
        <f>'COG-M'!P977</f>
        <v>0</v>
      </c>
    </row>
    <row r="1125" spans="1:6" x14ac:dyDescent="0.25">
      <c r="A1125">
        <v>444625</v>
      </c>
      <c r="B1125" s="56" t="s">
        <v>913</v>
      </c>
      <c r="C1125">
        <v>446</v>
      </c>
      <c r="D1125" s="161">
        <v>25</v>
      </c>
      <c r="F1125" s="159">
        <f>'COG-M'!P978</f>
        <v>0</v>
      </c>
    </row>
    <row r="1126" spans="1:6" x14ac:dyDescent="0.25">
      <c r="A1126">
        <v>444626</v>
      </c>
      <c r="B1126" s="56" t="s">
        <v>913</v>
      </c>
      <c r="C1126">
        <v>446</v>
      </c>
      <c r="D1126" s="161">
        <v>26</v>
      </c>
      <c r="F1126" s="159">
        <f>'COG-M'!P979</f>
        <v>0</v>
      </c>
    </row>
    <row r="1127" spans="1:6" x14ac:dyDescent="0.25">
      <c r="A1127">
        <v>444627</v>
      </c>
      <c r="B1127" s="56" t="s">
        <v>913</v>
      </c>
      <c r="C1127">
        <v>446</v>
      </c>
      <c r="D1127" s="161">
        <v>27</v>
      </c>
      <c r="F1127" s="159">
        <f>'COG-M'!P980</f>
        <v>0</v>
      </c>
    </row>
    <row r="1128" spans="1:6" x14ac:dyDescent="0.25">
      <c r="A1128">
        <v>444711</v>
      </c>
      <c r="B1128" s="56" t="s">
        <v>913</v>
      </c>
      <c r="C1128">
        <v>447</v>
      </c>
      <c r="D1128" s="161">
        <v>11</v>
      </c>
      <c r="E1128" t="s">
        <v>263</v>
      </c>
      <c r="F1128" s="159">
        <f>'COG-M'!P981</f>
        <v>0</v>
      </c>
    </row>
    <row r="1129" spans="1:6" x14ac:dyDescent="0.25">
      <c r="A1129">
        <v>444714</v>
      </c>
      <c r="B1129" s="56" t="s">
        <v>913</v>
      </c>
      <c r="C1129">
        <v>447</v>
      </c>
      <c r="D1129" s="161">
        <v>14</v>
      </c>
      <c r="F1129" s="159">
        <f>'COG-M'!P982</f>
        <v>0</v>
      </c>
    </row>
    <row r="1130" spans="1:6" x14ac:dyDescent="0.25">
      <c r="A1130">
        <v>444715</v>
      </c>
      <c r="B1130" s="56" t="s">
        <v>913</v>
      </c>
      <c r="C1130">
        <v>447</v>
      </c>
      <c r="D1130" s="161">
        <v>15</v>
      </c>
      <c r="F1130" s="159">
        <f>'COG-M'!P983</f>
        <v>0</v>
      </c>
    </row>
    <row r="1131" spans="1:6" x14ac:dyDescent="0.25">
      <c r="A1131">
        <v>444716</v>
      </c>
      <c r="B1131" s="56" t="s">
        <v>913</v>
      </c>
      <c r="C1131">
        <v>447</v>
      </c>
      <c r="D1131" s="161">
        <v>16</v>
      </c>
      <c r="F1131" s="159">
        <f>'COG-M'!P984</f>
        <v>0</v>
      </c>
    </row>
    <row r="1132" spans="1:6" x14ac:dyDescent="0.25">
      <c r="A1132">
        <v>444717</v>
      </c>
      <c r="B1132" s="56" t="s">
        <v>913</v>
      </c>
      <c r="C1132">
        <v>447</v>
      </c>
      <c r="D1132" s="161">
        <v>17</v>
      </c>
      <c r="F1132" s="159">
        <f>'COG-M'!P985</f>
        <v>0</v>
      </c>
    </row>
    <row r="1133" spans="1:6" x14ac:dyDescent="0.25">
      <c r="A1133">
        <v>444725</v>
      </c>
      <c r="B1133" s="56" t="s">
        <v>913</v>
      </c>
      <c r="C1133">
        <v>447</v>
      </c>
      <c r="D1133" s="161">
        <v>25</v>
      </c>
      <c r="F1133" s="159">
        <f>'COG-M'!P986</f>
        <v>0</v>
      </c>
    </row>
    <row r="1134" spans="1:6" x14ac:dyDescent="0.25">
      <c r="A1134">
        <v>444726</v>
      </c>
      <c r="B1134" s="56" t="s">
        <v>913</v>
      </c>
      <c r="C1134">
        <v>447</v>
      </c>
      <c r="D1134" s="161">
        <v>26</v>
      </c>
      <c r="F1134" s="159">
        <f>'COG-M'!P987</f>
        <v>0</v>
      </c>
    </row>
    <row r="1135" spans="1:6" x14ac:dyDescent="0.25">
      <c r="A1135">
        <v>444727</v>
      </c>
      <c r="B1135" s="56" t="s">
        <v>913</v>
      </c>
      <c r="C1135">
        <v>447</v>
      </c>
      <c r="D1135" s="161">
        <v>27</v>
      </c>
      <c r="F1135" s="159">
        <f>'COG-M'!P988</f>
        <v>0</v>
      </c>
    </row>
    <row r="1136" spans="1:6" x14ac:dyDescent="0.25">
      <c r="A1136">
        <v>444811</v>
      </c>
      <c r="B1136" s="56" t="s">
        <v>913</v>
      </c>
      <c r="C1136">
        <v>448</v>
      </c>
      <c r="D1136" s="161">
        <v>11</v>
      </c>
      <c r="E1136" t="s">
        <v>264</v>
      </c>
      <c r="F1136" s="159">
        <f>'COG-M'!P989</f>
        <v>0</v>
      </c>
    </row>
    <row r="1137" spans="1:6" x14ac:dyDescent="0.25">
      <c r="A1137">
        <v>444814</v>
      </c>
      <c r="B1137" s="56" t="s">
        <v>913</v>
      </c>
      <c r="C1137">
        <v>448</v>
      </c>
      <c r="D1137" s="161">
        <v>14</v>
      </c>
      <c r="F1137" s="159">
        <f>'COG-M'!P990</f>
        <v>0</v>
      </c>
    </row>
    <row r="1138" spans="1:6" x14ac:dyDescent="0.25">
      <c r="A1138">
        <v>444815</v>
      </c>
      <c r="B1138" s="56" t="s">
        <v>913</v>
      </c>
      <c r="C1138">
        <v>448</v>
      </c>
      <c r="D1138" s="161">
        <v>15</v>
      </c>
      <c r="F1138" s="159">
        <f>'COG-M'!P991</f>
        <v>0</v>
      </c>
    </row>
    <row r="1139" spans="1:6" x14ac:dyDescent="0.25">
      <c r="A1139">
        <v>444816</v>
      </c>
      <c r="B1139" s="56" t="s">
        <v>913</v>
      </c>
      <c r="C1139">
        <v>448</v>
      </c>
      <c r="D1139" s="161">
        <v>16</v>
      </c>
      <c r="F1139" s="159">
        <f>'COG-M'!P992</f>
        <v>0</v>
      </c>
    </row>
    <row r="1140" spans="1:6" x14ac:dyDescent="0.25">
      <c r="A1140">
        <v>444817</v>
      </c>
      <c r="B1140" s="56" t="s">
        <v>913</v>
      </c>
      <c r="C1140">
        <v>448</v>
      </c>
      <c r="D1140" s="161">
        <v>17</v>
      </c>
      <c r="F1140" s="159">
        <f>'COG-M'!P993</f>
        <v>0</v>
      </c>
    </row>
    <row r="1141" spans="1:6" x14ac:dyDescent="0.25">
      <c r="A1141">
        <v>444825</v>
      </c>
      <c r="B1141" s="56" t="s">
        <v>913</v>
      </c>
      <c r="C1141">
        <v>448</v>
      </c>
      <c r="D1141" s="161">
        <v>25</v>
      </c>
      <c r="F1141" s="159">
        <f>'COG-M'!P994</f>
        <v>0</v>
      </c>
    </row>
    <row r="1142" spans="1:6" x14ac:dyDescent="0.25">
      <c r="A1142">
        <v>444826</v>
      </c>
      <c r="B1142" s="56" t="s">
        <v>913</v>
      </c>
      <c r="C1142">
        <v>448</v>
      </c>
      <c r="D1142" s="161">
        <v>26</v>
      </c>
      <c r="F1142" s="159">
        <f>'COG-M'!P995</f>
        <v>0</v>
      </c>
    </row>
    <row r="1143" spans="1:6" x14ac:dyDescent="0.25">
      <c r="A1143">
        <v>444827</v>
      </c>
      <c r="B1143" s="56" t="s">
        <v>913</v>
      </c>
      <c r="C1143">
        <v>448</v>
      </c>
      <c r="D1143" s="161">
        <v>27</v>
      </c>
      <c r="F1143" s="159">
        <f>'COG-M'!P996</f>
        <v>0</v>
      </c>
    </row>
    <row r="1144" spans="1:6" x14ac:dyDescent="0.25">
      <c r="A1144">
        <v>450000</v>
      </c>
      <c r="B1144" s="56" t="s">
        <v>913</v>
      </c>
      <c r="C1144">
        <v>4500</v>
      </c>
      <c r="D1144" s="161">
        <v>0</v>
      </c>
      <c r="E1144" t="s">
        <v>265</v>
      </c>
      <c r="F1144" s="159">
        <f>'COG-M'!P997</f>
        <v>0</v>
      </c>
    </row>
    <row r="1145" spans="1:6" x14ac:dyDescent="0.25">
      <c r="A1145">
        <v>445111</v>
      </c>
      <c r="B1145" s="56" t="s">
        <v>913</v>
      </c>
      <c r="C1145">
        <v>451</v>
      </c>
      <c r="D1145" s="161">
        <v>11</v>
      </c>
      <c r="E1145" t="s">
        <v>266</v>
      </c>
      <c r="F1145" s="159">
        <f>'COG-M'!P998</f>
        <v>0</v>
      </c>
    </row>
    <row r="1146" spans="1:6" x14ac:dyDescent="0.25">
      <c r="A1146">
        <v>445114</v>
      </c>
      <c r="B1146" s="56" t="s">
        <v>913</v>
      </c>
      <c r="C1146">
        <v>451</v>
      </c>
      <c r="D1146" s="161">
        <v>14</v>
      </c>
      <c r="F1146" s="159">
        <f>'COG-M'!P999</f>
        <v>0</v>
      </c>
    </row>
    <row r="1147" spans="1:6" x14ac:dyDescent="0.25">
      <c r="A1147">
        <v>445115</v>
      </c>
      <c r="B1147" s="56" t="s">
        <v>913</v>
      </c>
      <c r="C1147">
        <v>451</v>
      </c>
      <c r="D1147" s="161">
        <v>15</v>
      </c>
      <c r="F1147" s="159">
        <f>'COG-M'!P1000</f>
        <v>0</v>
      </c>
    </row>
    <row r="1148" spans="1:6" x14ac:dyDescent="0.25">
      <c r="A1148">
        <v>445116</v>
      </c>
      <c r="B1148" s="56" t="s">
        <v>913</v>
      </c>
      <c r="C1148">
        <v>451</v>
      </c>
      <c r="D1148" s="161">
        <v>16</v>
      </c>
      <c r="F1148" s="159">
        <f>'COG-M'!P1001</f>
        <v>0</v>
      </c>
    </row>
    <row r="1149" spans="1:6" x14ac:dyDescent="0.25">
      <c r="A1149">
        <v>445117</v>
      </c>
      <c r="B1149" s="56" t="s">
        <v>913</v>
      </c>
      <c r="C1149">
        <v>451</v>
      </c>
      <c r="D1149" s="161">
        <v>17</v>
      </c>
      <c r="F1149" s="159">
        <f>'COG-M'!P1002</f>
        <v>0</v>
      </c>
    </row>
    <row r="1150" spans="1:6" x14ac:dyDescent="0.25">
      <c r="A1150">
        <v>445211</v>
      </c>
      <c r="B1150" s="56" t="s">
        <v>913</v>
      </c>
      <c r="C1150">
        <v>452</v>
      </c>
      <c r="D1150" s="161">
        <v>11</v>
      </c>
      <c r="E1150" t="s">
        <v>267</v>
      </c>
      <c r="F1150" s="159">
        <f>'COG-M'!P1003</f>
        <v>0</v>
      </c>
    </row>
    <row r="1151" spans="1:6" x14ac:dyDescent="0.25">
      <c r="A1151">
        <v>445214</v>
      </c>
      <c r="B1151" s="56" t="s">
        <v>913</v>
      </c>
      <c r="C1151">
        <v>452</v>
      </c>
      <c r="D1151" s="161">
        <v>14</v>
      </c>
      <c r="F1151" s="159">
        <f>'COG-M'!P1004</f>
        <v>0</v>
      </c>
    </row>
    <row r="1152" spans="1:6" x14ac:dyDescent="0.25">
      <c r="A1152">
        <v>445215</v>
      </c>
      <c r="B1152" s="56" t="s">
        <v>913</v>
      </c>
      <c r="C1152">
        <v>452</v>
      </c>
      <c r="D1152" s="161">
        <v>15</v>
      </c>
      <c r="F1152" s="159">
        <f>'COG-M'!P1005</f>
        <v>0</v>
      </c>
    </row>
    <row r="1153" spans="1:6" x14ac:dyDescent="0.25">
      <c r="A1153">
        <v>445216</v>
      </c>
      <c r="B1153" s="56" t="s">
        <v>913</v>
      </c>
      <c r="C1153">
        <v>452</v>
      </c>
      <c r="D1153" s="161">
        <v>16</v>
      </c>
      <c r="F1153" s="159">
        <f>'COG-M'!P1006</f>
        <v>0</v>
      </c>
    </row>
    <row r="1154" spans="1:6" x14ac:dyDescent="0.25">
      <c r="A1154">
        <v>445217</v>
      </c>
      <c r="B1154" s="56" t="s">
        <v>913</v>
      </c>
      <c r="C1154">
        <v>452</v>
      </c>
      <c r="D1154" s="161">
        <v>17</v>
      </c>
      <c r="F1154" s="159">
        <f>'COG-M'!P1007</f>
        <v>0</v>
      </c>
    </row>
    <row r="1155" spans="1:6" x14ac:dyDescent="0.25">
      <c r="A1155">
        <v>445911</v>
      </c>
      <c r="B1155" s="56" t="s">
        <v>913</v>
      </c>
      <c r="C1155">
        <v>459</v>
      </c>
      <c r="D1155" s="161">
        <v>11</v>
      </c>
      <c r="E1155" t="s">
        <v>268</v>
      </c>
      <c r="F1155" s="159">
        <f>'COG-M'!P1008</f>
        <v>0</v>
      </c>
    </row>
    <row r="1156" spans="1:6" x14ac:dyDescent="0.25">
      <c r="A1156">
        <v>445914</v>
      </c>
      <c r="B1156" s="56" t="s">
        <v>913</v>
      </c>
      <c r="C1156">
        <v>459</v>
      </c>
      <c r="D1156" s="161">
        <v>14</v>
      </c>
      <c r="F1156" s="159">
        <f>'COG-M'!P1009</f>
        <v>0</v>
      </c>
    </row>
    <row r="1157" spans="1:6" x14ac:dyDescent="0.25">
      <c r="A1157">
        <v>445915</v>
      </c>
      <c r="B1157" s="56" t="s">
        <v>913</v>
      </c>
      <c r="C1157">
        <v>459</v>
      </c>
      <c r="D1157" s="161">
        <v>15</v>
      </c>
      <c r="F1157" s="159">
        <f>'COG-M'!P1010</f>
        <v>0</v>
      </c>
    </row>
    <row r="1158" spans="1:6" x14ac:dyDescent="0.25">
      <c r="A1158">
        <v>445916</v>
      </c>
      <c r="B1158" s="56" t="s">
        <v>913</v>
      </c>
      <c r="C1158">
        <v>459</v>
      </c>
      <c r="D1158" s="161">
        <v>16</v>
      </c>
      <c r="F1158" s="159">
        <f>'COG-M'!P1011</f>
        <v>0</v>
      </c>
    </row>
    <row r="1159" spans="1:6" x14ac:dyDescent="0.25">
      <c r="A1159">
        <v>445917</v>
      </c>
      <c r="B1159" s="56" t="s">
        <v>913</v>
      </c>
      <c r="C1159">
        <v>459</v>
      </c>
      <c r="D1159" s="161">
        <v>17</v>
      </c>
      <c r="F1159" s="159">
        <f>'COG-M'!P1012</f>
        <v>0</v>
      </c>
    </row>
    <row r="1160" spans="1:6" x14ac:dyDescent="0.25">
      <c r="A1160">
        <v>460000</v>
      </c>
      <c r="B1160" s="56" t="s">
        <v>913</v>
      </c>
      <c r="C1160">
        <v>4600</v>
      </c>
      <c r="D1160" s="161">
        <v>0</v>
      </c>
      <c r="E1160" t="s">
        <v>269</v>
      </c>
      <c r="F1160" s="159">
        <f>'COG-M'!P1013</f>
        <v>0</v>
      </c>
    </row>
    <row r="1161" spans="1:6" x14ac:dyDescent="0.25">
      <c r="A1161">
        <v>446111</v>
      </c>
      <c r="B1161" s="56" t="s">
        <v>913</v>
      </c>
      <c r="C1161">
        <v>461</v>
      </c>
      <c r="D1161" s="161">
        <v>11</v>
      </c>
      <c r="E1161" t="s">
        <v>270</v>
      </c>
      <c r="F1161" s="159">
        <f>'COG-M'!P1014</f>
        <v>0</v>
      </c>
    </row>
    <row r="1162" spans="1:6" x14ac:dyDescent="0.25">
      <c r="A1162">
        <v>446114</v>
      </c>
      <c r="B1162" s="56" t="s">
        <v>913</v>
      </c>
      <c r="C1162">
        <v>461</v>
      </c>
      <c r="D1162" s="161">
        <v>14</v>
      </c>
      <c r="F1162" s="159">
        <f>'COG-M'!P1015</f>
        <v>0</v>
      </c>
    </row>
    <row r="1163" spans="1:6" x14ac:dyDescent="0.25">
      <c r="A1163">
        <v>446115</v>
      </c>
      <c r="B1163" s="56" t="s">
        <v>913</v>
      </c>
      <c r="C1163">
        <v>461</v>
      </c>
      <c r="D1163" s="161">
        <v>15</v>
      </c>
      <c r="F1163" s="159">
        <f>'COG-M'!P1016</f>
        <v>0</v>
      </c>
    </row>
    <row r="1164" spans="1:6" x14ac:dyDescent="0.25">
      <c r="A1164">
        <v>446116</v>
      </c>
      <c r="B1164" s="56" t="s">
        <v>913</v>
      </c>
      <c r="C1164">
        <v>461</v>
      </c>
      <c r="D1164" s="161">
        <v>16</v>
      </c>
      <c r="F1164" s="159">
        <f>'COG-M'!P1017</f>
        <v>0</v>
      </c>
    </row>
    <row r="1165" spans="1:6" x14ac:dyDescent="0.25">
      <c r="A1165">
        <v>446117</v>
      </c>
      <c r="B1165" s="56" t="s">
        <v>913</v>
      </c>
      <c r="C1165">
        <v>461</v>
      </c>
      <c r="D1165" s="161">
        <v>17</v>
      </c>
      <c r="F1165" s="159">
        <f>'COG-M'!P1018</f>
        <v>0</v>
      </c>
    </row>
    <row r="1166" spans="1:6" x14ac:dyDescent="0.25">
      <c r="A1166">
        <v>446200</v>
      </c>
      <c r="B1166" s="56" t="s">
        <v>913</v>
      </c>
      <c r="C1166">
        <v>462</v>
      </c>
      <c r="D1166" s="161">
        <v>0</v>
      </c>
      <c r="E1166" t="s">
        <v>271</v>
      </c>
      <c r="F1166" s="159">
        <f>'COG-M'!P1019</f>
        <v>0</v>
      </c>
    </row>
    <row r="1167" spans="1:6" x14ac:dyDescent="0.25">
      <c r="A1167">
        <v>446300</v>
      </c>
      <c r="B1167" s="56" t="s">
        <v>913</v>
      </c>
      <c r="C1167">
        <v>463</v>
      </c>
      <c r="D1167" s="161">
        <v>0</v>
      </c>
      <c r="E1167" t="s">
        <v>272</v>
      </c>
      <c r="F1167" s="159">
        <f>'COG-M'!P1020</f>
        <v>0</v>
      </c>
    </row>
    <row r="1168" spans="1:6" x14ac:dyDescent="0.25">
      <c r="A1168">
        <v>446411</v>
      </c>
      <c r="B1168" s="56" t="s">
        <v>913</v>
      </c>
      <c r="C1168">
        <v>464</v>
      </c>
      <c r="D1168" s="161">
        <v>11</v>
      </c>
      <c r="E1168" t="s">
        <v>273</v>
      </c>
      <c r="F1168" s="159">
        <f>'COG-M'!P1021</f>
        <v>0</v>
      </c>
    </row>
    <row r="1169" spans="1:6" x14ac:dyDescent="0.25">
      <c r="A1169">
        <v>446414</v>
      </c>
      <c r="B1169" s="56" t="s">
        <v>913</v>
      </c>
      <c r="C1169">
        <v>464</v>
      </c>
      <c r="D1169" s="161">
        <v>14</v>
      </c>
      <c r="F1169" s="159">
        <f>'COG-M'!P1022</f>
        <v>0</v>
      </c>
    </row>
    <row r="1170" spans="1:6" x14ac:dyDescent="0.25">
      <c r="A1170">
        <v>446415</v>
      </c>
      <c r="B1170" s="56" t="s">
        <v>913</v>
      </c>
      <c r="C1170">
        <v>464</v>
      </c>
      <c r="D1170" s="161">
        <v>15</v>
      </c>
      <c r="F1170" s="159">
        <f>'COG-M'!P1023</f>
        <v>0</v>
      </c>
    </row>
    <row r="1171" spans="1:6" x14ac:dyDescent="0.25">
      <c r="A1171">
        <v>446416</v>
      </c>
      <c r="B1171" s="56" t="s">
        <v>913</v>
      </c>
      <c r="C1171">
        <v>464</v>
      </c>
      <c r="D1171" s="161">
        <v>16</v>
      </c>
      <c r="F1171" s="159">
        <f>'COG-M'!P1024</f>
        <v>0</v>
      </c>
    </row>
    <row r="1172" spans="1:6" x14ac:dyDescent="0.25">
      <c r="A1172">
        <v>446417</v>
      </c>
      <c r="B1172" s="56" t="s">
        <v>913</v>
      </c>
      <c r="C1172">
        <v>464</v>
      </c>
      <c r="D1172" s="161">
        <v>17</v>
      </c>
      <c r="F1172" s="159">
        <f>'COG-M'!P1025</f>
        <v>0</v>
      </c>
    </row>
    <row r="1173" spans="1:6" x14ac:dyDescent="0.25">
      <c r="A1173">
        <v>446500</v>
      </c>
      <c r="B1173" s="56" t="s">
        <v>913</v>
      </c>
      <c r="C1173">
        <v>465</v>
      </c>
      <c r="D1173" s="161">
        <v>0</v>
      </c>
      <c r="E1173" t="s">
        <v>274</v>
      </c>
      <c r="F1173" s="159">
        <f>'COG-M'!P1026</f>
        <v>0</v>
      </c>
    </row>
    <row r="1174" spans="1:6" x14ac:dyDescent="0.25">
      <c r="A1174">
        <v>446600</v>
      </c>
      <c r="B1174" s="56" t="s">
        <v>913</v>
      </c>
      <c r="C1174">
        <v>466</v>
      </c>
      <c r="D1174" s="161">
        <v>0</v>
      </c>
      <c r="E1174" t="s">
        <v>719</v>
      </c>
      <c r="F1174" s="159">
        <f>'COG-M'!P1027</f>
        <v>0</v>
      </c>
    </row>
    <row r="1175" spans="1:6" x14ac:dyDescent="0.25">
      <c r="A1175">
        <v>446911</v>
      </c>
      <c r="B1175" s="56" t="s">
        <v>913</v>
      </c>
      <c r="C1175">
        <v>469</v>
      </c>
      <c r="D1175" s="161">
        <v>11</v>
      </c>
      <c r="E1175" t="s">
        <v>720</v>
      </c>
      <c r="F1175" s="159">
        <f>'COG-M'!P1028</f>
        <v>0</v>
      </c>
    </row>
    <row r="1176" spans="1:6" x14ac:dyDescent="0.25">
      <c r="A1176">
        <v>446914</v>
      </c>
      <c r="B1176" s="56" t="s">
        <v>913</v>
      </c>
      <c r="C1176">
        <v>469</v>
      </c>
      <c r="D1176" s="161">
        <v>14</v>
      </c>
      <c r="F1176" s="159">
        <f>'COG-M'!P1029</f>
        <v>0</v>
      </c>
    </row>
    <row r="1177" spans="1:6" x14ac:dyDescent="0.25">
      <c r="A1177">
        <v>446915</v>
      </c>
      <c r="B1177" s="56" t="s">
        <v>913</v>
      </c>
      <c r="C1177">
        <v>469</v>
      </c>
      <c r="D1177" s="161">
        <v>15</v>
      </c>
      <c r="F1177" s="159">
        <f>'COG-M'!P1030</f>
        <v>0</v>
      </c>
    </row>
    <row r="1178" spans="1:6" x14ac:dyDescent="0.25">
      <c r="A1178">
        <v>446916</v>
      </c>
      <c r="B1178" s="56" t="s">
        <v>913</v>
      </c>
      <c r="C1178">
        <v>469</v>
      </c>
      <c r="D1178" s="161">
        <v>16</v>
      </c>
      <c r="F1178" s="159">
        <f>'COG-M'!P1031</f>
        <v>0</v>
      </c>
    </row>
    <row r="1179" spans="1:6" x14ac:dyDescent="0.25">
      <c r="A1179">
        <v>446917</v>
      </c>
      <c r="B1179" s="56" t="s">
        <v>913</v>
      </c>
      <c r="C1179">
        <v>469</v>
      </c>
      <c r="D1179" s="161">
        <v>17</v>
      </c>
      <c r="F1179" s="159">
        <f>'COG-M'!P1032</f>
        <v>0</v>
      </c>
    </row>
    <row r="1180" spans="1:6" x14ac:dyDescent="0.25">
      <c r="A1180">
        <v>470000</v>
      </c>
      <c r="B1180" s="56" t="s">
        <v>913</v>
      </c>
      <c r="C1180">
        <v>4700</v>
      </c>
      <c r="D1180" s="161">
        <v>0</v>
      </c>
      <c r="E1180" t="s">
        <v>275</v>
      </c>
      <c r="F1180" s="159">
        <f>'COG-M'!P1033</f>
        <v>0</v>
      </c>
    </row>
    <row r="1181" spans="1:6" x14ac:dyDescent="0.25">
      <c r="A1181">
        <v>447111</v>
      </c>
      <c r="B1181" s="56" t="s">
        <v>913</v>
      </c>
      <c r="C1181">
        <v>471</v>
      </c>
      <c r="D1181" s="161">
        <v>11</v>
      </c>
      <c r="E1181" t="s">
        <v>276</v>
      </c>
      <c r="F1181" s="159">
        <f>'COG-M'!P1034</f>
        <v>0</v>
      </c>
    </row>
    <row r="1182" spans="1:6" x14ac:dyDescent="0.25">
      <c r="A1182">
        <v>447114</v>
      </c>
      <c r="B1182" s="56" t="s">
        <v>913</v>
      </c>
      <c r="C1182">
        <v>471</v>
      </c>
      <c r="D1182" s="161">
        <v>14</v>
      </c>
      <c r="F1182" s="159">
        <f>'COG-M'!P1035</f>
        <v>0</v>
      </c>
    </row>
    <row r="1183" spans="1:6" x14ac:dyDescent="0.25">
      <c r="A1183">
        <v>447115</v>
      </c>
      <c r="B1183" s="56" t="s">
        <v>913</v>
      </c>
      <c r="C1183">
        <v>471</v>
      </c>
      <c r="D1183" s="161">
        <v>15</v>
      </c>
      <c r="F1183" s="159">
        <f>'COG-M'!P1036</f>
        <v>0</v>
      </c>
    </row>
    <row r="1184" spans="1:6" x14ac:dyDescent="0.25">
      <c r="A1184">
        <v>447116</v>
      </c>
      <c r="B1184" s="56" t="s">
        <v>913</v>
      </c>
      <c r="C1184">
        <v>471</v>
      </c>
      <c r="D1184" s="161">
        <v>16</v>
      </c>
      <c r="F1184" s="159">
        <f>'COG-M'!P1037</f>
        <v>0</v>
      </c>
    </row>
    <row r="1185" spans="1:6" x14ac:dyDescent="0.25">
      <c r="A1185">
        <v>447117</v>
      </c>
      <c r="B1185" s="56" t="s">
        <v>913</v>
      </c>
      <c r="C1185">
        <v>471</v>
      </c>
      <c r="D1185" s="161">
        <v>17</v>
      </c>
      <c r="F1185" s="159">
        <f>'COG-M'!P1038</f>
        <v>0</v>
      </c>
    </row>
    <row r="1186" spans="1:6" x14ac:dyDescent="0.25">
      <c r="A1186">
        <v>480000</v>
      </c>
      <c r="B1186" s="56" t="s">
        <v>913</v>
      </c>
      <c r="C1186">
        <v>4800</v>
      </c>
      <c r="D1186" s="161">
        <v>0</v>
      </c>
      <c r="E1186" t="s">
        <v>277</v>
      </c>
      <c r="F1186" s="159">
        <f>'COG-M'!P1039</f>
        <v>0</v>
      </c>
    </row>
    <row r="1187" spans="1:6" x14ac:dyDescent="0.25">
      <c r="A1187">
        <v>448111</v>
      </c>
      <c r="B1187" s="56" t="s">
        <v>913</v>
      </c>
      <c r="C1187">
        <v>481</v>
      </c>
      <c r="D1187" s="161">
        <v>11</v>
      </c>
      <c r="E1187" t="s">
        <v>278</v>
      </c>
      <c r="F1187" s="159">
        <f>'COG-M'!P1040</f>
        <v>0</v>
      </c>
    </row>
    <row r="1188" spans="1:6" x14ac:dyDescent="0.25">
      <c r="A1188">
        <v>448114</v>
      </c>
      <c r="B1188" s="56" t="s">
        <v>913</v>
      </c>
      <c r="C1188">
        <v>481</v>
      </c>
      <c r="D1188" s="161">
        <v>14</v>
      </c>
      <c r="F1188" s="159">
        <f>'COG-M'!P1041</f>
        <v>0</v>
      </c>
    </row>
    <row r="1189" spans="1:6" x14ac:dyDescent="0.25">
      <c r="A1189">
        <v>448115</v>
      </c>
      <c r="B1189" s="56" t="s">
        <v>913</v>
      </c>
      <c r="C1189">
        <v>481</v>
      </c>
      <c r="D1189" s="161">
        <v>15</v>
      </c>
      <c r="F1189" s="159">
        <f>'COG-M'!P1042</f>
        <v>0</v>
      </c>
    </row>
    <row r="1190" spans="1:6" x14ac:dyDescent="0.25">
      <c r="A1190">
        <v>448116</v>
      </c>
      <c r="B1190" s="56" t="s">
        <v>913</v>
      </c>
      <c r="C1190">
        <v>481</v>
      </c>
      <c r="D1190" s="161">
        <v>16</v>
      </c>
      <c r="F1190" s="159">
        <f>'COG-M'!P1043</f>
        <v>0</v>
      </c>
    </row>
    <row r="1191" spans="1:6" x14ac:dyDescent="0.25">
      <c r="A1191">
        <v>448117</v>
      </c>
      <c r="B1191" s="56" t="s">
        <v>913</v>
      </c>
      <c r="C1191">
        <v>481</v>
      </c>
      <c r="D1191" s="161">
        <v>17</v>
      </c>
      <c r="F1191" s="159">
        <f>'COG-M'!P1044</f>
        <v>0</v>
      </c>
    </row>
    <row r="1192" spans="1:6" x14ac:dyDescent="0.25">
      <c r="A1192">
        <v>448211</v>
      </c>
      <c r="B1192" s="56" t="s">
        <v>913</v>
      </c>
      <c r="C1192">
        <v>482</v>
      </c>
      <c r="D1192" s="161">
        <v>11</v>
      </c>
      <c r="E1192" t="s">
        <v>279</v>
      </c>
      <c r="F1192" s="159">
        <f>'COG-M'!P1045</f>
        <v>0</v>
      </c>
    </row>
    <row r="1193" spans="1:6" x14ac:dyDescent="0.25">
      <c r="A1193">
        <v>448214</v>
      </c>
      <c r="B1193" s="56" t="s">
        <v>913</v>
      </c>
      <c r="C1193">
        <v>482</v>
      </c>
      <c r="D1193" s="161">
        <v>14</v>
      </c>
      <c r="F1193" s="159">
        <f>'COG-M'!P1046</f>
        <v>0</v>
      </c>
    </row>
    <row r="1194" spans="1:6" x14ac:dyDescent="0.25">
      <c r="A1194">
        <v>448215</v>
      </c>
      <c r="B1194" s="56" t="s">
        <v>913</v>
      </c>
      <c r="C1194">
        <v>482</v>
      </c>
      <c r="D1194" s="161">
        <v>15</v>
      </c>
      <c r="F1194" s="159">
        <f>'COG-M'!P1047</f>
        <v>0</v>
      </c>
    </row>
    <row r="1195" spans="1:6" x14ac:dyDescent="0.25">
      <c r="A1195">
        <v>448216</v>
      </c>
      <c r="B1195" s="56" t="s">
        <v>913</v>
      </c>
      <c r="C1195">
        <v>482</v>
      </c>
      <c r="D1195" s="161">
        <v>16</v>
      </c>
      <c r="F1195" s="159">
        <f>'COG-M'!P1048</f>
        <v>0</v>
      </c>
    </row>
    <row r="1196" spans="1:6" x14ac:dyDescent="0.25">
      <c r="A1196">
        <v>448217</v>
      </c>
      <c r="B1196" s="56" t="s">
        <v>913</v>
      </c>
      <c r="C1196">
        <v>482</v>
      </c>
      <c r="D1196" s="161">
        <v>17</v>
      </c>
      <c r="F1196" s="159">
        <f>'COG-M'!P1049</f>
        <v>0</v>
      </c>
    </row>
    <row r="1197" spans="1:6" x14ac:dyDescent="0.25">
      <c r="A1197">
        <v>448311</v>
      </c>
      <c r="B1197" s="56" t="s">
        <v>913</v>
      </c>
      <c r="C1197">
        <v>483</v>
      </c>
      <c r="D1197" s="161">
        <v>11</v>
      </c>
      <c r="E1197" t="s">
        <v>280</v>
      </c>
      <c r="F1197" s="159">
        <f>'COG-M'!P1050</f>
        <v>0</v>
      </c>
    </row>
    <row r="1198" spans="1:6" x14ac:dyDescent="0.25">
      <c r="A1198">
        <v>448314</v>
      </c>
      <c r="B1198" s="56" t="s">
        <v>913</v>
      </c>
      <c r="C1198">
        <v>483</v>
      </c>
      <c r="D1198" s="161">
        <v>14</v>
      </c>
      <c r="F1198" s="159">
        <f>'COG-M'!P1051</f>
        <v>0</v>
      </c>
    </row>
    <row r="1199" spans="1:6" x14ac:dyDescent="0.25">
      <c r="A1199">
        <v>448315</v>
      </c>
      <c r="B1199" s="56" t="s">
        <v>913</v>
      </c>
      <c r="C1199">
        <v>483</v>
      </c>
      <c r="D1199" s="161">
        <v>15</v>
      </c>
      <c r="F1199" s="159">
        <f>'COG-M'!P1052</f>
        <v>0</v>
      </c>
    </row>
    <row r="1200" spans="1:6" x14ac:dyDescent="0.25">
      <c r="A1200">
        <v>448316</v>
      </c>
      <c r="B1200" s="56" t="s">
        <v>913</v>
      </c>
      <c r="C1200">
        <v>483</v>
      </c>
      <c r="D1200" s="161">
        <v>16</v>
      </c>
      <c r="F1200" s="159">
        <f>'COG-M'!P1053</f>
        <v>0</v>
      </c>
    </row>
    <row r="1201" spans="1:6" x14ac:dyDescent="0.25">
      <c r="A1201">
        <v>448317</v>
      </c>
      <c r="B1201" s="56" t="s">
        <v>913</v>
      </c>
      <c r="C1201">
        <v>483</v>
      </c>
      <c r="D1201" s="161">
        <v>17</v>
      </c>
      <c r="F1201" s="159">
        <f>'COG-M'!P1054</f>
        <v>0</v>
      </c>
    </row>
    <row r="1202" spans="1:6" x14ac:dyDescent="0.25">
      <c r="A1202">
        <v>448411</v>
      </c>
      <c r="B1202" s="56" t="s">
        <v>913</v>
      </c>
      <c r="C1202">
        <v>484</v>
      </c>
      <c r="D1202" s="161">
        <v>11</v>
      </c>
      <c r="E1202" t="s">
        <v>281</v>
      </c>
      <c r="F1202" s="159">
        <f>'COG-M'!P1055</f>
        <v>0</v>
      </c>
    </row>
    <row r="1203" spans="1:6" x14ac:dyDescent="0.25">
      <c r="A1203">
        <v>448414</v>
      </c>
      <c r="B1203" s="56" t="s">
        <v>913</v>
      </c>
      <c r="C1203">
        <v>484</v>
      </c>
      <c r="D1203" s="161">
        <v>14</v>
      </c>
      <c r="F1203" s="159">
        <f>'COG-M'!P1056</f>
        <v>0</v>
      </c>
    </row>
    <row r="1204" spans="1:6" x14ac:dyDescent="0.25">
      <c r="A1204">
        <v>448415</v>
      </c>
      <c r="B1204" s="56" t="s">
        <v>913</v>
      </c>
      <c r="C1204">
        <v>484</v>
      </c>
      <c r="D1204" s="161">
        <v>15</v>
      </c>
      <c r="F1204" s="159">
        <f>'COG-M'!P1057</f>
        <v>0</v>
      </c>
    </row>
    <row r="1205" spans="1:6" x14ac:dyDescent="0.25">
      <c r="A1205">
        <v>448416</v>
      </c>
      <c r="B1205" s="56" t="s">
        <v>913</v>
      </c>
      <c r="C1205">
        <v>484</v>
      </c>
      <c r="D1205" s="161">
        <v>16</v>
      </c>
      <c r="F1205" s="159">
        <f>'COG-M'!P1058</f>
        <v>0</v>
      </c>
    </row>
    <row r="1206" spans="1:6" x14ac:dyDescent="0.25">
      <c r="A1206">
        <v>448417</v>
      </c>
      <c r="B1206" s="56" t="s">
        <v>913</v>
      </c>
      <c r="C1206">
        <v>484</v>
      </c>
      <c r="D1206" s="161">
        <v>17</v>
      </c>
      <c r="F1206" s="159">
        <f>'COG-M'!P1059</f>
        <v>0</v>
      </c>
    </row>
    <row r="1207" spans="1:6" x14ac:dyDescent="0.25">
      <c r="A1207">
        <v>448511</v>
      </c>
      <c r="B1207" s="56" t="s">
        <v>913</v>
      </c>
      <c r="C1207">
        <v>485</v>
      </c>
      <c r="D1207" s="161">
        <v>11</v>
      </c>
      <c r="E1207" t="s">
        <v>282</v>
      </c>
      <c r="F1207" s="159">
        <f>'COG-M'!P1060</f>
        <v>0</v>
      </c>
    </row>
    <row r="1208" spans="1:6" x14ac:dyDescent="0.25">
      <c r="A1208">
        <v>448514</v>
      </c>
      <c r="B1208" s="56" t="s">
        <v>913</v>
      </c>
      <c r="C1208">
        <v>485</v>
      </c>
      <c r="D1208" s="161">
        <v>14</v>
      </c>
      <c r="F1208" s="159">
        <f>'COG-M'!P1061</f>
        <v>0</v>
      </c>
    </row>
    <row r="1209" spans="1:6" x14ac:dyDescent="0.25">
      <c r="A1209">
        <v>448515</v>
      </c>
      <c r="B1209" s="56" t="s">
        <v>913</v>
      </c>
      <c r="C1209">
        <v>485</v>
      </c>
      <c r="D1209" s="161">
        <v>15</v>
      </c>
      <c r="F1209" s="159">
        <f>'COG-M'!P1062</f>
        <v>0</v>
      </c>
    </row>
    <row r="1210" spans="1:6" x14ac:dyDescent="0.25">
      <c r="A1210">
        <v>448516</v>
      </c>
      <c r="B1210" s="56" t="s">
        <v>913</v>
      </c>
      <c r="C1210">
        <v>485</v>
      </c>
      <c r="D1210" s="161">
        <v>16</v>
      </c>
      <c r="F1210" s="159">
        <f>'COG-M'!P1063</f>
        <v>0</v>
      </c>
    </row>
    <row r="1211" spans="1:6" x14ac:dyDescent="0.25">
      <c r="A1211">
        <v>448517</v>
      </c>
      <c r="B1211" s="56" t="s">
        <v>913</v>
      </c>
      <c r="C1211">
        <v>485</v>
      </c>
      <c r="D1211" s="161">
        <v>17</v>
      </c>
      <c r="F1211" s="159">
        <f>'COG-M'!P1064</f>
        <v>0</v>
      </c>
    </row>
    <row r="1212" spans="1:6" x14ac:dyDescent="0.25">
      <c r="A1212">
        <v>490000</v>
      </c>
      <c r="B1212" s="56" t="s">
        <v>913</v>
      </c>
      <c r="C1212">
        <v>4900</v>
      </c>
      <c r="D1212" s="161">
        <v>0</v>
      </c>
      <c r="E1212" t="s">
        <v>283</v>
      </c>
      <c r="F1212" s="159">
        <f>'COG-M'!P1065</f>
        <v>0</v>
      </c>
    </row>
    <row r="1213" spans="1:6" x14ac:dyDescent="0.25">
      <c r="A1213">
        <v>449111</v>
      </c>
      <c r="B1213" s="56" t="s">
        <v>913</v>
      </c>
      <c r="C1213">
        <v>491</v>
      </c>
      <c r="D1213" s="161">
        <v>11</v>
      </c>
      <c r="E1213" t="s">
        <v>284</v>
      </c>
      <c r="F1213" s="159">
        <f>'COG-M'!P1066</f>
        <v>0</v>
      </c>
    </row>
    <row r="1214" spans="1:6" x14ac:dyDescent="0.25">
      <c r="A1214">
        <v>449114</v>
      </c>
      <c r="B1214" s="56" t="s">
        <v>913</v>
      </c>
      <c r="C1214">
        <v>491</v>
      </c>
      <c r="D1214" s="161">
        <v>14</v>
      </c>
      <c r="F1214" s="159">
        <f>'COG-M'!P1067</f>
        <v>0</v>
      </c>
    </row>
    <row r="1215" spans="1:6" x14ac:dyDescent="0.25">
      <c r="A1215">
        <v>449115</v>
      </c>
      <c r="B1215" s="56" t="s">
        <v>913</v>
      </c>
      <c r="C1215">
        <v>491</v>
      </c>
      <c r="D1215" s="161">
        <v>15</v>
      </c>
      <c r="F1215" s="159">
        <f>'COG-M'!P1068</f>
        <v>0</v>
      </c>
    </row>
    <row r="1216" spans="1:6" x14ac:dyDescent="0.25">
      <c r="A1216">
        <v>449116</v>
      </c>
      <c r="B1216" s="56" t="s">
        <v>913</v>
      </c>
      <c r="C1216">
        <v>491</v>
      </c>
      <c r="D1216" s="161">
        <v>16</v>
      </c>
      <c r="F1216" s="159">
        <f>'COG-M'!P1069</f>
        <v>0</v>
      </c>
    </row>
    <row r="1217" spans="1:6" x14ac:dyDescent="0.25">
      <c r="A1217">
        <v>449117</v>
      </c>
      <c r="B1217" s="56" t="s">
        <v>913</v>
      </c>
      <c r="C1217">
        <v>491</v>
      </c>
      <c r="D1217" s="161">
        <v>17</v>
      </c>
      <c r="F1217" s="159">
        <f>'COG-M'!P1070</f>
        <v>0</v>
      </c>
    </row>
    <row r="1218" spans="1:6" x14ac:dyDescent="0.25">
      <c r="A1218">
        <v>449211</v>
      </c>
      <c r="B1218" s="56" t="s">
        <v>913</v>
      </c>
      <c r="C1218">
        <v>492</v>
      </c>
      <c r="D1218" s="161">
        <v>11</v>
      </c>
      <c r="E1218" t="s">
        <v>285</v>
      </c>
      <c r="F1218" s="159">
        <f>'COG-M'!P1071</f>
        <v>0</v>
      </c>
    </row>
    <row r="1219" spans="1:6" x14ac:dyDescent="0.25">
      <c r="A1219">
        <v>449214</v>
      </c>
      <c r="B1219" s="56" t="s">
        <v>913</v>
      </c>
      <c r="C1219">
        <v>492</v>
      </c>
      <c r="D1219" s="161">
        <v>14</v>
      </c>
      <c r="F1219" s="159">
        <f>'COG-M'!P1072</f>
        <v>0</v>
      </c>
    </row>
    <row r="1220" spans="1:6" x14ac:dyDescent="0.25">
      <c r="A1220">
        <v>449215</v>
      </c>
      <c r="B1220" s="56" t="s">
        <v>913</v>
      </c>
      <c r="C1220">
        <v>492</v>
      </c>
      <c r="D1220" s="161">
        <v>15</v>
      </c>
      <c r="F1220" s="159">
        <f>'COG-M'!P1073</f>
        <v>0</v>
      </c>
    </row>
    <row r="1221" spans="1:6" x14ac:dyDescent="0.25">
      <c r="A1221">
        <v>449216</v>
      </c>
      <c r="B1221" s="56" t="s">
        <v>913</v>
      </c>
      <c r="C1221">
        <v>492</v>
      </c>
      <c r="D1221" s="161">
        <v>16</v>
      </c>
      <c r="F1221" s="159">
        <f>'COG-M'!P1074</f>
        <v>0</v>
      </c>
    </row>
    <row r="1222" spans="1:6" x14ac:dyDescent="0.25">
      <c r="A1222">
        <v>449217</v>
      </c>
      <c r="B1222" s="56" t="s">
        <v>913</v>
      </c>
      <c r="C1222">
        <v>492</v>
      </c>
      <c r="D1222" s="161">
        <v>17</v>
      </c>
      <c r="F1222" s="159">
        <f>'COG-M'!P1075</f>
        <v>0</v>
      </c>
    </row>
    <row r="1223" spans="1:6" x14ac:dyDescent="0.25">
      <c r="A1223">
        <v>449311</v>
      </c>
      <c r="B1223" s="56" t="s">
        <v>913</v>
      </c>
      <c r="C1223">
        <v>493</v>
      </c>
      <c r="D1223" s="161">
        <v>11</v>
      </c>
      <c r="E1223" t="s">
        <v>286</v>
      </c>
      <c r="F1223" s="159">
        <f>'COG-M'!P1076</f>
        <v>0</v>
      </c>
    </row>
    <row r="1224" spans="1:6" x14ac:dyDescent="0.25">
      <c r="A1224">
        <v>449314</v>
      </c>
      <c r="B1224" s="56" t="s">
        <v>913</v>
      </c>
      <c r="C1224">
        <v>493</v>
      </c>
      <c r="D1224" s="161">
        <v>14</v>
      </c>
      <c r="F1224" s="159">
        <f>'COG-M'!P1077</f>
        <v>0</v>
      </c>
    </row>
    <row r="1225" spans="1:6" x14ac:dyDescent="0.25">
      <c r="A1225">
        <v>449315</v>
      </c>
      <c r="B1225" s="56" t="s">
        <v>913</v>
      </c>
      <c r="C1225">
        <v>493</v>
      </c>
      <c r="D1225" s="161">
        <v>15</v>
      </c>
      <c r="F1225" s="159">
        <f>'COG-M'!P1078</f>
        <v>0</v>
      </c>
    </row>
    <row r="1226" spans="1:6" x14ac:dyDescent="0.25">
      <c r="A1226">
        <v>449316</v>
      </c>
      <c r="B1226" s="56" t="s">
        <v>913</v>
      </c>
      <c r="C1226">
        <v>493</v>
      </c>
      <c r="D1226" s="161">
        <v>16</v>
      </c>
      <c r="F1226" s="159">
        <f>'COG-M'!P1079</f>
        <v>0</v>
      </c>
    </row>
    <row r="1227" spans="1:6" x14ac:dyDescent="0.25">
      <c r="A1227">
        <v>449317</v>
      </c>
      <c r="B1227" s="56" t="s">
        <v>913</v>
      </c>
      <c r="C1227">
        <v>493</v>
      </c>
      <c r="D1227" s="161">
        <v>17</v>
      </c>
      <c r="F1227" s="159">
        <f>'COG-M'!P1080</f>
        <v>0</v>
      </c>
    </row>
    <row r="1228" spans="1:6" x14ac:dyDescent="0.25">
      <c r="A1228">
        <v>500000</v>
      </c>
      <c r="B1228" s="56" t="s">
        <v>913</v>
      </c>
      <c r="C1228">
        <v>5000</v>
      </c>
      <c r="D1228" s="161">
        <v>0</v>
      </c>
      <c r="E1228" t="s">
        <v>287</v>
      </c>
      <c r="F1228" s="159">
        <f>'COG-M'!P1081</f>
        <v>2205700</v>
      </c>
    </row>
    <row r="1229" spans="1:6" x14ac:dyDescent="0.25">
      <c r="A1229">
        <v>510000</v>
      </c>
      <c r="B1229" s="56" t="s">
        <v>913</v>
      </c>
      <c r="C1229">
        <v>5100</v>
      </c>
      <c r="D1229" s="161">
        <v>0</v>
      </c>
      <c r="E1229" t="s">
        <v>288</v>
      </c>
      <c r="F1229" s="159">
        <f>'COG-M'!P1082</f>
        <v>205700</v>
      </c>
    </row>
    <row r="1230" spans="1:6" x14ac:dyDescent="0.25">
      <c r="A1230">
        <v>551111</v>
      </c>
      <c r="B1230" s="56" t="s">
        <v>913</v>
      </c>
      <c r="C1230">
        <v>511</v>
      </c>
      <c r="D1230" s="161">
        <v>11</v>
      </c>
      <c r="E1230" t="s">
        <v>289</v>
      </c>
      <c r="F1230" s="159">
        <f>'COG-M'!P1083</f>
        <v>0</v>
      </c>
    </row>
    <row r="1231" spans="1:6" x14ac:dyDescent="0.25">
      <c r="A1231">
        <v>551112</v>
      </c>
      <c r="B1231" s="56" t="s">
        <v>913</v>
      </c>
      <c r="C1231">
        <v>511</v>
      </c>
      <c r="D1231" s="161">
        <v>12</v>
      </c>
      <c r="F1231" s="159">
        <f>'COG-M'!P1084</f>
        <v>0</v>
      </c>
    </row>
    <row r="1232" spans="1:6" x14ac:dyDescent="0.25">
      <c r="A1232">
        <v>551114</v>
      </c>
      <c r="B1232" s="56" t="s">
        <v>913</v>
      </c>
      <c r="C1232">
        <v>511</v>
      </c>
      <c r="D1232" s="161">
        <v>14</v>
      </c>
      <c r="F1232" s="159">
        <f>'COG-M'!P1085</f>
        <v>0</v>
      </c>
    </row>
    <row r="1233" spans="1:6" x14ac:dyDescent="0.25">
      <c r="A1233">
        <v>551115</v>
      </c>
      <c r="B1233" s="56" t="s">
        <v>913</v>
      </c>
      <c r="C1233">
        <v>511</v>
      </c>
      <c r="D1233" s="161">
        <v>15</v>
      </c>
      <c r="F1233" s="159">
        <f>'COG-M'!P1086</f>
        <v>56000</v>
      </c>
    </row>
    <row r="1234" spans="1:6" x14ac:dyDescent="0.25">
      <c r="A1234">
        <v>551116</v>
      </c>
      <c r="B1234" s="56" t="s">
        <v>913</v>
      </c>
      <c r="C1234">
        <v>511</v>
      </c>
      <c r="D1234" s="161">
        <v>16</v>
      </c>
      <c r="F1234" s="159">
        <f>'COG-M'!P1087</f>
        <v>0</v>
      </c>
    </row>
    <row r="1235" spans="1:6" x14ac:dyDescent="0.25">
      <c r="A1235">
        <v>551117</v>
      </c>
      <c r="B1235" s="56" t="s">
        <v>913</v>
      </c>
      <c r="C1235">
        <v>511</v>
      </c>
      <c r="D1235" s="161">
        <v>17</v>
      </c>
      <c r="F1235" s="159">
        <f>'COG-M'!P1088</f>
        <v>0</v>
      </c>
    </row>
    <row r="1236" spans="1:6" x14ac:dyDescent="0.25">
      <c r="A1236">
        <v>551125</v>
      </c>
      <c r="B1236" s="56" t="s">
        <v>913</v>
      </c>
      <c r="C1236">
        <v>511</v>
      </c>
      <c r="D1236" s="161">
        <v>25</v>
      </c>
      <c r="F1236" s="159">
        <f>'COG-M'!P1089</f>
        <v>0</v>
      </c>
    </row>
    <row r="1237" spans="1:6" x14ac:dyDescent="0.25">
      <c r="A1237">
        <v>551126</v>
      </c>
      <c r="B1237" s="56" t="s">
        <v>913</v>
      </c>
      <c r="C1237">
        <v>511</v>
      </c>
      <c r="D1237" s="161">
        <v>26</v>
      </c>
      <c r="F1237" s="159">
        <f>'COG-M'!P1090</f>
        <v>0</v>
      </c>
    </row>
    <row r="1238" spans="1:6" x14ac:dyDescent="0.25">
      <c r="A1238">
        <v>551127</v>
      </c>
      <c r="B1238" s="56" t="s">
        <v>913</v>
      </c>
      <c r="C1238">
        <v>511</v>
      </c>
      <c r="D1238" s="161">
        <v>27</v>
      </c>
      <c r="F1238" s="159">
        <f>'COG-M'!P1091</f>
        <v>0</v>
      </c>
    </row>
    <row r="1239" spans="1:6" x14ac:dyDescent="0.25">
      <c r="A1239">
        <v>551211</v>
      </c>
      <c r="B1239" s="56" t="s">
        <v>913</v>
      </c>
      <c r="C1239">
        <v>512</v>
      </c>
      <c r="D1239" s="161">
        <v>11</v>
      </c>
      <c r="E1239" t="s">
        <v>290</v>
      </c>
      <c r="F1239" s="159">
        <f>'COG-M'!P1092</f>
        <v>0</v>
      </c>
    </row>
    <row r="1240" spans="1:6" x14ac:dyDescent="0.25">
      <c r="A1240">
        <v>551212</v>
      </c>
      <c r="B1240" s="56" t="s">
        <v>913</v>
      </c>
      <c r="C1240">
        <v>512</v>
      </c>
      <c r="D1240" s="161">
        <v>12</v>
      </c>
      <c r="F1240" s="159">
        <f>'COG-M'!P1093</f>
        <v>0</v>
      </c>
    </row>
    <row r="1241" spans="1:6" x14ac:dyDescent="0.25">
      <c r="A1241">
        <v>551214</v>
      </c>
      <c r="B1241" s="56" t="s">
        <v>913</v>
      </c>
      <c r="C1241">
        <v>512</v>
      </c>
      <c r="D1241" s="161">
        <v>14</v>
      </c>
      <c r="F1241" s="159">
        <f>'COG-M'!P1094</f>
        <v>0</v>
      </c>
    </row>
    <row r="1242" spans="1:6" x14ac:dyDescent="0.25">
      <c r="A1242">
        <v>551215</v>
      </c>
      <c r="B1242" s="56" t="s">
        <v>913</v>
      </c>
      <c r="C1242">
        <v>512</v>
      </c>
      <c r="D1242" s="161">
        <v>15</v>
      </c>
      <c r="F1242" s="159">
        <f>'COG-M'!P1095</f>
        <v>38700</v>
      </c>
    </row>
    <row r="1243" spans="1:6" x14ac:dyDescent="0.25">
      <c r="A1243">
        <v>551216</v>
      </c>
      <c r="B1243" s="56" t="s">
        <v>913</v>
      </c>
      <c r="C1243">
        <v>512</v>
      </c>
      <c r="D1243" s="161">
        <v>16</v>
      </c>
      <c r="F1243" s="159">
        <f>'COG-M'!P1096</f>
        <v>0</v>
      </c>
    </row>
    <row r="1244" spans="1:6" x14ac:dyDescent="0.25">
      <c r="A1244">
        <v>551217</v>
      </c>
      <c r="B1244" s="56" t="s">
        <v>913</v>
      </c>
      <c r="C1244">
        <v>512</v>
      </c>
      <c r="D1244" s="161">
        <v>17</v>
      </c>
      <c r="F1244" s="159">
        <f>'COG-M'!P1097</f>
        <v>0</v>
      </c>
    </row>
    <row r="1245" spans="1:6" x14ac:dyDescent="0.25">
      <c r="A1245">
        <v>551225</v>
      </c>
      <c r="B1245" s="56" t="s">
        <v>913</v>
      </c>
      <c r="C1245">
        <v>512</v>
      </c>
      <c r="D1245" s="161">
        <v>25</v>
      </c>
      <c r="F1245" s="159">
        <f>'COG-M'!P1098</f>
        <v>0</v>
      </c>
    </row>
    <row r="1246" spans="1:6" x14ac:dyDescent="0.25">
      <c r="A1246">
        <v>551226</v>
      </c>
      <c r="B1246" s="56" t="s">
        <v>913</v>
      </c>
      <c r="C1246">
        <v>512</v>
      </c>
      <c r="D1246" s="161">
        <v>26</v>
      </c>
      <c r="F1246" s="159">
        <f>'COG-M'!P1099</f>
        <v>0</v>
      </c>
    </row>
    <row r="1247" spans="1:6" x14ac:dyDescent="0.25">
      <c r="A1247">
        <v>551227</v>
      </c>
      <c r="B1247" s="56" t="s">
        <v>913</v>
      </c>
      <c r="C1247">
        <v>512</v>
      </c>
      <c r="D1247" s="161">
        <v>27</v>
      </c>
      <c r="F1247" s="159">
        <f>'COG-M'!P1100</f>
        <v>0</v>
      </c>
    </row>
    <row r="1248" spans="1:6" x14ac:dyDescent="0.25">
      <c r="A1248">
        <v>551311</v>
      </c>
      <c r="B1248" s="56" t="s">
        <v>913</v>
      </c>
      <c r="C1248">
        <v>513</v>
      </c>
      <c r="D1248" s="161">
        <v>11</v>
      </c>
      <c r="E1248" t="s">
        <v>291</v>
      </c>
      <c r="F1248" s="159">
        <f>'COG-M'!P1101</f>
        <v>0</v>
      </c>
    </row>
    <row r="1249" spans="1:6" x14ac:dyDescent="0.25">
      <c r="A1249">
        <v>551312</v>
      </c>
      <c r="B1249" s="56" t="s">
        <v>913</v>
      </c>
      <c r="C1249">
        <v>513</v>
      </c>
      <c r="D1249" s="161">
        <v>12</v>
      </c>
      <c r="F1249" s="159">
        <f>'COG-M'!P1102</f>
        <v>0</v>
      </c>
    </row>
    <row r="1250" spans="1:6" x14ac:dyDescent="0.25">
      <c r="A1250">
        <v>551314</v>
      </c>
      <c r="B1250" s="56" t="s">
        <v>913</v>
      </c>
      <c r="C1250">
        <v>513</v>
      </c>
      <c r="D1250" s="161">
        <v>14</v>
      </c>
      <c r="F1250" s="159">
        <f>'COG-M'!P1103</f>
        <v>0</v>
      </c>
    </row>
    <row r="1251" spans="1:6" x14ac:dyDescent="0.25">
      <c r="A1251">
        <v>551315</v>
      </c>
      <c r="B1251" s="56" t="s">
        <v>913</v>
      </c>
      <c r="C1251">
        <v>513</v>
      </c>
      <c r="D1251" s="161">
        <v>15</v>
      </c>
      <c r="F1251" s="159">
        <f>'COG-M'!P1104</f>
        <v>0</v>
      </c>
    </row>
    <row r="1252" spans="1:6" x14ac:dyDescent="0.25">
      <c r="A1252">
        <v>551316</v>
      </c>
      <c r="B1252" s="56" t="s">
        <v>913</v>
      </c>
      <c r="C1252">
        <v>513</v>
      </c>
      <c r="D1252" s="161">
        <v>16</v>
      </c>
      <c r="F1252" s="159">
        <f>'COG-M'!P1105</f>
        <v>0</v>
      </c>
    </row>
    <row r="1253" spans="1:6" x14ac:dyDescent="0.25">
      <c r="A1253">
        <v>551317</v>
      </c>
      <c r="B1253" s="56" t="s">
        <v>913</v>
      </c>
      <c r="C1253">
        <v>513</v>
      </c>
      <c r="D1253" s="161">
        <v>17</v>
      </c>
      <c r="F1253" s="159">
        <f>'COG-M'!P1106</f>
        <v>0</v>
      </c>
    </row>
    <row r="1254" spans="1:6" x14ac:dyDescent="0.25">
      <c r="A1254">
        <v>551325</v>
      </c>
      <c r="B1254" s="56" t="s">
        <v>913</v>
      </c>
      <c r="C1254">
        <v>513</v>
      </c>
      <c r="D1254" s="161">
        <v>25</v>
      </c>
      <c r="F1254" s="159">
        <f>'COG-M'!P1107</f>
        <v>0</v>
      </c>
    </row>
    <row r="1255" spans="1:6" x14ac:dyDescent="0.25">
      <c r="A1255">
        <v>551326</v>
      </c>
      <c r="B1255" s="56" t="s">
        <v>913</v>
      </c>
      <c r="C1255">
        <v>513</v>
      </c>
      <c r="D1255" s="161">
        <v>26</v>
      </c>
      <c r="F1255" s="159">
        <f>'COG-M'!P1108</f>
        <v>0</v>
      </c>
    </row>
    <row r="1256" spans="1:6" x14ac:dyDescent="0.25">
      <c r="A1256">
        <v>551327</v>
      </c>
      <c r="B1256" s="56" t="s">
        <v>913</v>
      </c>
      <c r="C1256">
        <v>513</v>
      </c>
      <c r="D1256" s="161">
        <v>27</v>
      </c>
      <c r="F1256" s="159">
        <f>'COG-M'!P1109</f>
        <v>0</v>
      </c>
    </row>
    <row r="1257" spans="1:6" x14ac:dyDescent="0.25">
      <c r="A1257">
        <v>551411</v>
      </c>
      <c r="B1257" s="56" t="s">
        <v>913</v>
      </c>
      <c r="C1257">
        <v>514</v>
      </c>
      <c r="D1257" s="161">
        <v>11</v>
      </c>
      <c r="E1257" t="s">
        <v>292</v>
      </c>
      <c r="F1257" s="159">
        <f>'COG-M'!P1110</f>
        <v>0</v>
      </c>
    </row>
    <row r="1258" spans="1:6" x14ac:dyDescent="0.25">
      <c r="A1258">
        <v>551412</v>
      </c>
      <c r="B1258" s="56" t="s">
        <v>913</v>
      </c>
      <c r="C1258">
        <v>514</v>
      </c>
      <c r="D1258" s="161">
        <v>12</v>
      </c>
      <c r="F1258" s="159">
        <f>'COG-M'!P1111</f>
        <v>0</v>
      </c>
    </row>
    <row r="1259" spans="1:6" x14ac:dyDescent="0.25">
      <c r="A1259">
        <v>551414</v>
      </c>
      <c r="B1259" s="56" t="s">
        <v>913</v>
      </c>
      <c r="C1259">
        <v>514</v>
      </c>
      <c r="D1259" s="161">
        <v>14</v>
      </c>
      <c r="F1259" s="159">
        <f>'COG-M'!P1112</f>
        <v>0</v>
      </c>
    </row>
    <row r="1260" spans="1:6" x14ac:dyDescent="0.25">
      <c r="A1260">
        <v>551415</v>
      </c>
      <c r="B1260" s="56" t="s">
        <v>913</v>
      </c>
      <c r="C1260">
        <v>514</v>
      </c>
      <c r="D1260" s="161">
        <v>15</v>
      </c>
      <c r="F1260" s="159">
        <f>'COG-M'!P1113</f>
        <v>0</v>
      </c>
    </row>
    <row r="1261" spans="1:6" x14ac:dyDescent="0.25">
      <c r="A1261">
        <v>551416</v>
      </c>
      <c r="B1261" s="56" t="s">
        <v>913</v>
      </c>
      <c r="C1261">
        <v>514</v>
      </c>
      <c r="D1261" s="161">
        <v>16</v>
      </c>
      <c r="F1261" s="159">
        <f>'COG-M'!P1114</f>
        <v>0</v>
      </c>
    </row>
    <row r="1262" spans="1:6" x14ac:dyDescent="0.25">
      <c r="A1262">
        <v>551417</v>
      </c>
      <c r="B1262" s="56" t="s">
        <v>913</v>
      </c>
      <c r="C1262">
        <v>514</v>
      </c>
      <c r="D1262" s="161">
        <v>17</v>
      </c>
      <c r="F1262" s="159">
        <f>'COG-M'!P1115</f>
        <v>0</v>
      </c>
    </row>
    <row r="1263" spans="1:6" x14ac:dyDescent="0.25">
      <c r="A1263">
        <v>551425</v>
      </c>
      <c r="B1263" s="56" t="s">
        <v>913</v>
      </c>
      <c r="C1263">
        <v>514</v>
      </c>
      <c r="D1263" s="161">
        <v>25</v>
      </c>
      <c r="F1263" s="159">
        <f>'COG-M'!P1116</f>
        <v>0</v>
      </c>
    </row>
    <row r="1264" spans="1:6" x14ac:dyDescent="0.25">
      <c r="A1264">
        <v>551426</v>
      </c>
      <c r="B1264" s="56" t="s">
        <v>913</v>
      </c>
      <c r="C1264">
        <v>514</v>
      </c>
      <c r="D1264" s="161">
        <v>26</v>
      </c>
      <c r="F1264" s="159">
        <f>'COG-M'!P1117</f>
        <v>0</v>
      </c>
    </row>
    <row r="1265" spans="1:6" x14ac:dyDescent="0.25">
      <c r="A1265">
        <v>551427</v>
      </c>
      <c r="B1265" s="56" t="s">
        <v>913</v>
      </c>
      <c r="C1265">
        <v>514</v>
      </c>
      <c r="D1265" s="161">
        <v>27</v>
      </c>
      <c r="F1265" s="159">
        <f>'COG-M'!P1118</f>
        <v>0</v>
      </c>
    </row>
    <row r="1266" spans="1:6" x14ac:dyDescent="0.25">
      <c r="A1266">
        <v>551511</v>
      </c>
      <c r="B1266" s="56" t="s">
        <v>913</v>
      </c>
      <c r="C1266">
        <v>515</v>
      </c>
      <c r="D1266" s="161">
        <v>11</v>
      </c>
      <c r="E1266" t="s">
        <v>293</v>
      </c>
      <c r="F1266" s="159">
        <f>'COG-M'!P1119</f>
        <v>0</v>
      </c>
    </row>
    <row r="1267" spans="1:6" x14ac:dyDescent="0.25">
      <c r="A1267">
        <v>551512</v>
      </c>
      <c r="B1267" s="56" t="s">
        <v>913</v>
      </c>
      <c r="C1267">
        <v>515</v>
      </c>
      <c r="D1267" s="161">
        <v>12</v>
      </c>
      <c r="F1267" s="159">
        <f>'COG-M'!P1120</f>
        <v>0</v>
      </c>
    </row>
    <row r="1268" spans="1:6" x14ac:dyDescent="0.25">
      <c r="A1268">
        <v>551514</v>
      </c>
      <c r="B1268" s="56" t="s">
        <v>913</v>
      </c>
      <c r="C1268">
        <v>515</v>
      </c>
      <c r="D1268" s="161">
        <v>14</v>
      </c>
      <c r="F1268" s="159">
        <f>'COG-M'!P1121</f>
        <v>0</v>
      </c>
    </row>
    <row r="1269" spans="1:6" x14ac:dyDescent="0.25">
      <c r="A1269">
        <v>551515</v>
      </c>
      <c r="B1269" s="56" t="s">
        <v>913</v>
      </c>
      <c r="C1269">
        <v>515</v>
      </c>
      <c r="D1269" s="161">
        <v>15</v>
      </c>
      <c r="F1269" s="159">
        <f>'COG-M'!P1122</f>
        <v>111000</v>
      </c>
    </row>
    <row r="1270" spans="1:6" x14ac:dyDescent="0.25">
      <c r="A1270">
        <v>551516</v>
      </c>
      <c r="B1270" s="56" t="s">
        <v>913</v>
      </c>
      <c r="C1270">
        <v>515</v>
      </c>
      <c r="D1270" s="161">
        <v>16</v>
      </c>
      <c r="F1270" s="159">
        <f>'COG-M'!P1123</f>
        <v>0</v>
      </c>
    </row>
    <row r="1271" spans="1:6" x14ac:dyDescent="0.25">
      <c r="A1271">
        <v>551517</v>
      </c>
      <c r="B1271" s="56" t="s">
        <v>913</v>
      </c>
      <c r="C1271">
        <v>515</v>
      </c>
      <c r="D1271" s="161">
        <v>17</v>
      </c>
      <c r="F1271" s="159">
        <f>'COG-M'!P1124</f>
        <v>0</v>
      </c>
    </row>
    <row r="1272" spans="1:6" x14ac:dyDescent="0.25">
      <c r="A1272">
        <v>551525</v>
      </c>
      <c r="B1272" s="56" t="s">
        <v>913</v>
      </c>
      <c r="C1272">
        <v>515</v>
      </c>
      <c r="D1272" s="161">
        <v>25</v>
      </c>
      <c r="F1272" s="159">
        <f>'COG-M'!P1125</f>
        <v>0</v>
      </c>
    </row>
    <row r="1273" spans="1:6" x14ac:dyDescent="0.25">
      <c r="A1273">
        <v>551526</v>
      </c>
      <c r="B1273" s="56" t="s">
        <v>913</v>
      </c>
      <c r="C1273">
        <v>515</v>
      </c>
      <c r="D1273" s="161">
        <v>26</v>
      </c>
      <c r="F1273" s="159">
        <f>'COG-M'!P1126</f>
        <v>0</v>
      </c>
    </row>
    <row r="1274" spans="1:6" x14ac:dyDescent="0.25">
      <c r="A1274">
        <v>551527</v>
      </c>
      <c r="B1274" s="56" t="s">
        <v>913</v>
      </c>
      <c r="C1274">
        <v>515</v>
      </c>
      <c r="D1274" s="161">
        <v>27</v>
      </c>
      <c r="F1274" s="159">
        <f>'COG-M'!P1127</f>
        <v>0</v>
      </c>
    </row>
    <row r="1275" spans="1:6" x14ac:dyDescent="0.25">
      <c r="A1275">
        <v>551911</v>
      </c>
      <c r="B1275" s="56" t="s">
        <v>913</v>
      </c>
      <c r="C1275">
        <v>519</v>
      </c>
      <c r="D1275" s="161">
        <v>11</v>
      </c>
      <c r="E1275" t="s">
        <v>294</v>
      </c>
      <c r="F1275" s="159">
        <f>'COG-M'!P1128</f>
        <v>0</v>
      </c>
    </row>
    <row r="1276" spans="1:6" x14ac:dyDescent="0.25">
      <c r="A1276">
        <v>551912</v>
      </c>
      <c r="B1276" s="56" t="s">
        <v>913</v>
      </c>
      <c r="C1276">
        <v>519</v>
      </c>
      <c r="D1276" s="161">
        <v>12</v>
      </c>
      <c r="F1276" s="159">
        <f>'COG-M'!P1129</f>
        <v>0</v>
      </c>
    </row>
    <row r="1277" spans="1:6" x14ac:dyDescent="0.25">
      <c r="A1277">
        <v>551914</v>
      </c>
      <c r="B1277" s="56" t="s">
        <v>913</v>
      </c>
      <c r="C1277">
        <v>519</v>
      </c>
      <c r="D1277" s="161">
        <v>14</v>
      </c>
      <c r="F1277" s="159">
        <f>'COG-M'!P1130</f>
        <v>0</v>
      </c>
    </row>
    <row r="1278" spans="1:6" x14ac:dyDescent="0.25">
      <c r="A1278">
        <v>551915</v>
      </c>
      <c r="B1278" s="56" t="s">
        <v>913</v>
      </c>
      <c r="C1278">
        <v>519</v>
      </c>
      <c r="D1278" s="161">
        <v>15</v>
      </c>
      <c r="F1278" s="159">
        <f>'COG-M'!P1131</f>
        <v>0</v>
      </c>
    </row>
    <row r="1279" spans="1:6" x14ac:dyDescent="0.25">
      <c r="A1279">
        <v>551916</v>
      </c>
      <c r="B1279" s="56" t="s">
        <v>913</v>
      </c>
      <c r="C1279">
        <v>519</v>
      </c>
      <c r="D1279" s="161">
        <v>16</v>
      </c>
      <c r="F1279" s="159">
        <f>'COG-M'!P1132</f>
        <v>0</v>
      </c>
    </row>
    <row r="1280" spans="1:6" x14ac:dyDescent="0.25">
      <c r="A1280">
        <v>551917</v>
      </c>
      <c r="B1280" s="56" t="s">
        <v>913</v>
      </c>
      <c r="C1280">
        <v>519</v>
      </c>
      <c r="D1280" s="161">
        <v>17</v>
      </c>
      <c r="F1280" s="159">
        <f>'COG-M'!P1133</f>
        <v>0</v>
      </c>
    </row>
    <row r="1281" spans="1:6" x14ac:dyDescent="0.25">
      <c r="A1281">
        <v>551925</v>
      </c>
      <c r="B1281" s="56" t="s">
        <v>913</v>
      </c>
      <c r="C1281">
        <v>519</v>
      </c>
      <c r="D1281" s="161">
        <v>25</v>
      </c>
      <c r="F1281" s="159">
        <f>'COG-M'!P1134</f>
        <v>0</v>
      </c>
    </row>
    <row r="1282" spans="1:6" x14ac:dyDescent="0.25">
      <c r="A1282">
        <v>551926</v>
      </c>
      <c r="B1282" s="56" t="s">
        <v>913</v>
      </c>
      <c r="C1282">
        <v>519</v>
      </c>
      <c r="D1282" s="161">
        <v>26</v>
      </c>
      <c r="F1282" s="159">
        <f>'COG-M'!P1135</f>
        <v>0</v>
      </c>
    </row>
    <row r="1283" spans="1:6" x14ac:dyDescent="0.25">
      <c r="A1283">
        <v>551927</v>
      </c>
      <c r="B1283" s="56" t="s">
        <v>913</v>
      </c>
      <c r="C1283">
        <v>519</v>
      </c>
      <c r="D1283" s="161">
        <v>27</v>
      </c>
      <c r="F1283" s="159">
        <f>'COG-M'!P1136</f>
        <v>0</v>
      </c>
    </row>
    <row r="1284" spans="1:6" x14ac:dyDescent="0.25">
      <c r="A1284">
        <v>520000</v>
      </c>
      <c r="B1284" s="56" t="s">
        <v>913</v>
      </c>
      <c r="C1284">
        <v>5200</v>
      </c>
      <c r="D1284" s="161">
        <v>0</v>
      </c>
      <c r="E1284" t="s">
        <v>295</v>
      </c>
      <c r="F1284" s="159">
        <f>'COG-M'!P1137</f>
        <v>0</v>
      </c>
    </row>
    <row r="1285" spans="1:6" x14ac:dyDescent="0.25">
      <c r="A1285">
        <v>552111</v>
      </c>
      <c r="B1285" s="56" t="s">
        <v>913</v>
      </c>
      <c r="C1285">
        <v>521</v>
      </c>
      <c r="D1285" s="161">
        <v>11</v>
      </c>
      <c r="E1285" t="s">
        <v>296</v>
      </c>
      <c r="F1285" s="159">
        <f>'COG-M'!P1138</f>
        <v>0</v>
      </c>
    </row>
    <row r="1286" spans="1:6" x14ac:dyDescent="0.25">
      <c r="A1286">
        <v>552112</v>
      </c>
      <c r="B1286" s="56" t="s">
        <v>913</v>
      </c>
      <c r="C1286">
        <v>521</v>
      </c>
      <c r="D1286" s="161">
        <v>12</v>
      </c>
      <c r="F1286" s="159">
        <f>'COG-M'!P1139</f>
        <v>0</v>
      </c>
    </row>
    <row r="1287" spans="1:6" x14ac:dyDescent="0.25">
      <c r="A1287">
        <v>552114</v>
      </c>
      <c r="B1287" s="56" t="s">
        <v>913</v>
      </c>
      <c r="C1287">
        <v>521</v>
      </c>
      <c r="D1287" s="161">
        <v>14</v>
      </c>
      <c r="F1287" s="159">
        <f>'COG-M'!P1140</f>
        <v>0</v>
      </c>
    </row>
    <row r="1288" spans="1:6" x14ac:dyDescent="0.25">
      <c r="A1288">
        <v>552115</v>
      </c>
      <c r="B1288" s="56" t="s">
        <v>913</v>
      </c>
      <c r="C1288">
        <v>521</v>
      </c>
      <c r="D1288" s="161">
        <v>15</v>
      </c>
      <c r="F1288" s="159">
        <f>'COG-M'!P1141</f>
        <v>0</v>
      </c>
    </row>
    <row r="1289" spans="1:6" x14ac:dyDescent="0.25">
      <c r="A1289">
        <v>552116</v>
      </c>
      <c r="B1289" s="56" t="s">
        <v>913</v>
      </c>
      <c r="C1289">
        <v>521</v>
      </c>
      <c r="D1289" s="161">
        <v>16</v>
      </c>
      <c r="F1289" s="159">
        <f>'COG-M'!P1142</f>
        <v>0</v>
      </c>
    </row>
    <row r="1290" spans="1:6" x14ac:dyDescent="0.25">
      <c r="A1290">
        <v>552117</v>
      </c>
      <c r="B1290" s="56" t="s">
        <v>913</v>
      </c>
      <c r="C1290">
        <v>521</v>
      </c>
      <c r="D1290" s="161">
        <v>17</v>
      </c>
      <c r="F1290" s="159">
        <f>'COG-M'!P1143</f>
        <v>0</v>
      </c>
    </row>
    <row r="1291" spans="1:6" x14ac:dyDescent="0.25">
      <c r="A1291">
        <v>552125</v>
      </c>
      <c r="B1291" s="56" t="s">
        <v>913</v>
      </c>
      <c r="C1291">
        <v>521</v>
      </c>
      <c r="D1291" s="161">
        <v>25</v>
      </c>
      <c r="F1291" s="159">
        <f>'COG-M'!P1144</f>
        <v>0</v>
      </c>
    </row>
    <row r="1292" spans="1:6" x14ac:dyDescent="0.25">
      <c r="A1292">
        <v>552126</v>
      </c>
      <c r="B1292" s="56" t="s">
        <v>913</v>
      </c>
      <c r="C1292">
        <v>521</v>
      </c>
      <c r="D1292" s="161">
        <v>26</v>
      </c>
      <c r="F1292" s="159">
        <f>'COG-M'!P1145</f>
        <v>0</v>
      </c>
    </row>
    <row r="1293" spans="1:6" x14ac:dyDescent="0.25">
      <c r="A1293">
        <v>552127</v>
      </c>
      <c r="B1293" s="56" t="s">
        <v>913</v>
      </c>
      <c r="C1293">
        <v>521</v>
      </c>
      <c r="D1293" s="161">
        <v>27</v>
      </c>
      <c r="F1293" s="159">
        <f>'COG-M'!P1146</f>
        <v>0</v>
      </c>
    </row>
    <row r="1294" spans="1:6" x14ac:dyDescent="0.25">
      <c r="A1294">
        <v>552211</v>
      </c>
      <c r="B1294" s="56" t="s">
        <v>913</v>
      </c>
      <c r="C1294">
        <v>522</v>
      </c>
      <c r="D1294" s="161">
        <v>11</v>
      </c>
      <c r="E1294" t="s">
        <v>297</v>
      </c>
      <c r="F1294" s="159">
        <f>'COG-M'!P1147</f>
        <v>0</v>
      </c>
    </row>
    <row r="1295" spans="1:6" x14ac:dyDescent="0.25">
      <c r="A1295">
        <v>552212</v>
      </c>
      <c r="B1295" s="56" t="s">
        <v>913</v>
      </c>
      <c r="C1295">
        <v>522</v>
      </c>
      <c r="D1295" s="161">
        <v>12</v>
      </c>
      <c r="F1295" s="159">
        <f>'COG-M'!P1148</f>
        <v>0</v>
      </c>
    </row>
    <row r="1296" spans="1:6" x14ac:dyDescent="0.25">
      <c r="A1296">
        <v>552214</v>
      </c>
      <c r="B1296" s="56" t="s">
        <v>913</v>
      </c>
      <c r="C1296">
        <v>522</v>
      </c>
      <c r="D1296" s="161">
        <v>14</v>
      </c>
      <c r="F1296" s="159">
        <f>'COG-M'!P1149</f>
        <v>0</v>
      </c>
    </row>
    <row r="1297" spans="1:6" x14ac:dyDescent="0.25">
      <c r="A1297">
        <v>552215</v>
      </c>
      <c r="B1297" s="56" t="s">
        <v>913</v>
      </c>
      <c r="C1297">
        <v>522</v>
      </c>
      <c r="D1297" s="161">
        <v>15</v>
      </c>
      <c r="F1297" s="159">
        <f>'COG-M'!P1150</f>
        <v>0</v>
      </c>
    </row>
    <row r="1298" spans="1:6" x14ac:dyDescent="0.25">
      <c r="A1298">
        <v>552216</v>
      </c>
      <c r="B1298" s="56" t="s">
        <v>913</v>
      </c>
      <c r="C1298">
        <v>522</v>
      </c>
      <c r="D1298" s="161">
        <v>16</v>
      </c>
      <c r="F1298" s="159">
        <f>'COG-M'!P1151</f>
        <v>0</v>
      </c>
    </row>
    <row r="1299" spans="1:6" x14ac:dyDescent="0.25">
      <c r="A1299">
        <v>552217</v>
      </c>
      <c r="B1299" s="56" t="s">
        <v>913</v>
      </c>
      <c r="C1299">
        <v>522</v>
      </c>
      <c r="D1299" s="161">
        <v>17</v>
      </c>
      <c r="F1299" s="159">
        <f>'COG-M'!P1152</f>
        <v>0</v>
      </c>
    </row>
    <row r="1300" spans="1:6" x14ac:dyDescent="0.25">
      <c r="A1300">
        <v>552225</v>
      </c>
      <c r="B1300" s="56" t="s">
        <v>913</v>
      </c>
      <c r="C1300">
        <v>522</v>
      </c>
      <c r="D1300" s="161">
        <v>25</v>
      </c>
      <c r="F1300" s="159">
        <f>'COG-M'!P1153</f>
        <v>0</v>
      </c>
    </row>
    <row r="1301" spans="1:6" x14ac:dyDescent="0.25">
      <c r="A1301">
        <v>552226</v>
      </c>
      <c r="B1301" s="56" t="s">
        <v>913</v>
      </c>
      <c r="C1301">
        <v>522</v>
      </c>
      <c r="D1301" s="161">
        <v>26</v>
      </c>
      <c r="F1301" s="159">
        <f>'COG-M'!P1154</f>
        <v>0</v>
      </c>
    </row>
    <row r="1302" spans="1:6" x14ac:dyDescent="0.25">
      <c r="A1302">
        <v>552227</v>
      </c>
      <c r="B1302" s="56" t="s">
        <v>913</v>
      </c>
      <c r="C1302">
        <v>522</v>
      </c>
      <c r="D1302" s="161">
        <v>27</v>
      </c>
      <c r="F1302" s="159">
        <f>'COG-M'!P1155</f>
        <v>0</v>
      </c>
    </row>
    <row r="1303" spans="1:6" x14ac:dyDescent="0.25">
      <c r="A1303">
        <v>552311</v>
      </c>
      <c r="B1303" s="56" t="s">
        <v>913</v>
      </c>
      <c r="C1303">
        <v>523</v>
      </c>
      <c r="D1303" s="161">
        <v>11</v>
      </c>
      <c r="E1303" t="s">
        <v>298</v>
      </c>
      <c r="F1303" s="159">
        <f>'COG-M'!P1156</f>
        <v>0</v>
      </c>
    </row>
    <row r="1304" spans="1:6" x14ac:dyDescent="0.25">
      <c r="A1304">
        <v>552312</v>
      </c>
      <c r="B1304" s="56" t="s">
        <v>913</v>
      </c>
      <c r="C1304">
        <v>523</v>
      </c>
      <c r="D1304" s="161">
        <v>12</v>
      </c>
      <c r="F1304" s="159">
        <f>'COG-M'!P1157</f>
        <v>0</v>
      </c>
    </row>
    <row r="1305" spans="1:6" x14ac:dyDescent="0.25">
      <c r="A1305">
        <v>552315</v>
      </c>
      <c r="B1305" s="56" t="s">
        <v>913</v>
      </c>
      <c r="C1305">
        <v>523</v>
      </c>
      <c r="D1305" s="161">
        <v>15</v>
      </c>
      <c r="F1305" s="159">
        <f>'COG-M'!P1158</f>
        <v>0</v>
      </c>
    </row>
    <row r="1306" spans="1:6" x14ac:dyDescent="0.25">
      <c r="A1306">
        <v>552316</v>
      </c>
      <c r="B1306" s="56" t="s">
        <v>913</v>
      </c>
      <c r="C1306">
        <v>523</v>
      </c>
      <c r="D1306" s="161">
        <v>16</v>
      </c>
      <c r="F1306" s="159">
        <f>'COG-M'!P1159</f>
        <v>0</v>
      </c>
    </row>
    <row r="1307" spans="1:6" x14ac:dyDescent="0.25">
      <c r="A1307">
        <v>552317</v>
      </c>
      <c r="B1307" s="56" t="s">
        <v>913</v>
      </c>
      <c r="C1307">
        <v>523</v>
      </c>
      <c r="D1307" s="161">
        <v>17</v>
      </c>
      <c r="F1307" s="159">
        <f>'COG-M'!P1160</f>
        <v>0</v>
      </c>
    </row>
    <row r="1308" spans="1:6" x14ac:dyDescent="0.25">
      <c r="A1308">
        <v>552325</v>
      </c>
      <c r="B1308" s="56" t="s">
        <v>913</v>
      </c>
      <c r="C1308">
        <v>523</v>
      </c>
      <c r="D1308" s="161">
        <v>25</v>
      </c>
      <c r="F1308" s="159">
        <f>'COG-M'!P1161</f>
        <v>0</v>
      </c>
    </row>
    <row r="1309" spans="1:6" x14ac:dyDescent="0.25">
      <c r="A1309">
        <v>552326</v>
      </c>
      <c r="B1309" s="56" t="s">
        <v>913</v>
      </c>
      <c r="C1309">
        <v>523</v>
      </c>
      <c r="D1309" s="161">
        <v>26</v>
      </c>
      <c r="F1309" s="159">
        <f>'COG-M'!P1162</f>
        <v>0</v>
      </c>
    </row>
    <row r="1310" spans="1:6" x14ac:dyDescent="0.25">
      <c r="A1310">
        <v>552327</v>
      </c>
      <c r="B1310" s="56" t="s">
        <v>913</v>
      </c>
      <c r="C1310">
        <v>523</v>
      </c>
      <c r="D1310" s="161">
        <v>27</v>
      </c>
      <c r="F1310" s="159">
        <f>'COG-M'!P1163</f>
        <v>0</v>
      </c>
    </row>
    <row r="1311" spans="1:6" x14ac:dyDescent="0.25">
      <c r="A1311">
        <v>552911</v>
      </c>
      <c r="B1311" s="56" t="s">
        <v>913</v>
      </c>
      <c r="C1311">
        <v>529</v>
      </c>
      <c r="D1311" s="161">
        <v>11</v>
      </c>
      <c r="E1311" t="s">
        <v>299</v>
      </c>
      <c r="F1311" s="159">
        <f>'COG-M'!P1164</f>
        <v>0</v>
      </c>
    </row>
    <row r="1312" spans="1:6" x14ac:dyDescent="0.25">
      <c r="A1312">
        <v>552912</v>
      </c>
      <c r="B1312" s="56" t="s">
        <v>913</v>
      </c>
      <c r="C1312">
        <v>529</v>
      </c>
      <c r="D1312" s="161">
        <v>12</v>
      </c>
      <c r="F1312" s="159">
        <f>'COG-M'!P1165</f>
        <v>0</v>
      </c>
    </row>
    <row r="1313" spans="1:6" x14ac:dyDescent="0.25">
      <c r="A1313">
        <v>552914</v>
      </c>
      <c r="B1313" s="56" t="s">
        <v>913</v>
      </c>
      <c r="C1313">
        <v>529</v>
      </c>
      <c r="D1313" s="161">
        <v>14</v>
      </c>
      <c r="F1313" s="159">
        <f>'COG-M'!P1166</f>
        <v>0</v>
      </c>
    </row>
    <row r="1314" spans="1:6" x14ac:dyDescent="0.25">
      <c r="A1314">
        <v>552915</v>
      </c>
      <c r="B1314" s="56" t="s">
        <v>913</v>
      </c>
      <c r="C1314">
        <v>529</v>
      </c>
      <c r="D1314" s="161">
        <v>15</v>
      </c>
      <c r="F1314" s="159">
        <f>'COG-M'!P1167</f>
        <v>0</v>
      </c>
    </row>
    <row r="1315" spans="1:6" x14ac:dyDescent="0.25">
      <c r="A1315">
        <v>552916</v>
      </c>
      <c r="B1315" s="56" t="s">
        <v>913</v>
      </c>
      <c r="C1315">
        <v>529</v>
      </c>
      <c r="D1315" s="161">
        <v>16</v>
      </c>
      <c r="F1315" s="159">
        <f>'COG-M'!P1168</f>
        <v>0</v>
      </c>
    </row>
    <row r="1316" spans="1:6" x14ac:dyDescent="0.25">
      <c r="A1316">
        <v>552917</v>
      </c>
      <c r="B1316" s="56" t="s">
        <v>913</v>
      </c>
      <c r="C1316">
        <v>529</v>
      </c>
      <c r="D1316" s="161">
        <v>17</v>
      </c>
      <c r="F1316" s="159">
        <f>'COG-M'!P1169</f>
        <v>0</v>
      </c>
    </row>
    <row r="1317" spans="1:6" x14ac:dyDescent="0.25">
      <c r="A1317">
        <v>552925</v>
      </c>
      <c r="B1317" s="56" t="s">
        <v>913</v>
      </c>
      <c r="C1317">
        <v>529</v>
      </c>
      <c r="D1317" s="161">
        <v>25</v>
      </c>
      <c r="F1317" s="159">
        <f>'COG-M'!P1170</f>
        <v>0</v>
      </c>
    </row>
    <row r="1318" spans="1:6" x14ac:dyDescent="0.25">
      <c r="A1318">
        <v>552926</v>
      </c>
      <c r="B1318" s="56" t="s">
        <v>913</v>
      </c>
      <c r="C1318">
        <v>529</v>
      </c>
      <c r="D1318" s="161">
        <v>26</v>
      </c>
      <c r="F1318" s="159">
        <f>'COG-M'!P1171</f>
        <v>0</v>
      </c>
    </row>
    <row r="1319" spans="1:6" x14ac:dyDescent="0.25">
      <c r="A1319">
        <v>552927</v>
      </c>
      <c r="B1319" s="56" t="s">
        <v>913</v>
      </c>
      <c r="C1319">
        <v>529</v>
      </c>
      <c r="D1319" s="161">
        <v>27</v>
      </c>
      <c r="F1319" s="159">
        <f>'COG-M'!P1172</f>
        <v>0</v>
      </c>
    </row>
    <row r="1320" spans="1:6" x14ac:dyDescent="0.25">
      <c r="A1320">
        <v>530000</v>
      </c>
      <c r="B1320" s="56" t="s">
        <v>913</v>
      </c>
      <c r="C1320">
        <v>5300</v>
      </c>
      <c r="D1320" s="161">
        <v>0</v>
      </c>
      <c r="E1320" t="s">
        <v>300</v>
      </c>
      <c r="F1320" s="159">
        <f>'COG-M'!P1173</f>
        <v>0</v>
      </c>
    </row>
    <row r="1321" spans="1:6" x14ac:dyDescent="0.25">
      <c r="A1321">
        <v>553111</v>
      </c>
      <c r="B1321" s="56" t="s">
        <v>913</v>
      </c>
      <c r="C1321">
        <v>531</v>
      </c>
      <c r="D1321" s="161">
        <v>11</v>
      </c>
      <c r="E1321" t="s">
        <v>301</v>
      </c>
      <c r="F1321" s="159">
        <f>'COG-M'!P1174</f>
        <v>0</v>
      </c>
    </row>
    <row r="1322" spans="1:6" x14ac:dyDescent="0.25">
      <c r="A1322">
        <v>553112</v>
      </c>
      <c r="B1322" s="56" t="s">
        <v>913</v>
      </c>
      <c r="C1322">
        <v>531</v>
      </c>
      <c r="D1322" s="161">
        <v>12</v>
      </c>
      <c r="F1322" s="159">
        <f>'COG-M'!P1175</f>
        <v>0</v>
      </c>
    </row>
    <row r="1323" spans="1:6" x14ac:dyDescent="0.25">
      <c r="A1323">
        <v>553114</v>
      </c>
      <c r="B1323" s="56" t="s">
        <v>913</v>
      </c>
      <c r="C1323">
        <v>531</v>
      </c>
      <c r="D1323" s="161">
        <v>14</v>
      </c>
      <c r="F1323" s="159">
        <f>'COG-M'!P1176</f>
        <v>0</v>
      </c>
    </row>
    <row r="1324" spans="1:6" x14ac:dyDescent="0.25">
      <c r="A1324">
        <v>553115</v>
      </c>
      <c r="B1324" s="56" t="s">
        <v>913</v>
      </c>
      <c r="C1324">
        <v>531</v>
      </c>
      <c r="D1324" s="161">
        <v>15</v>
      </c>
      <c r="F1324" s="159">
        <f>'COG-M'!P1177</f>
        <v>0</v>
      </c>
    </row>
    <row r="1325" spans="1:6" x14ac:dyDescent="0.25">
      <c r="A1325">
        <v>553116</v>
      </c>
      <c r="B1325" s="56" t="s">
        <v>913</v>
      </c>
      <c r="C1325">
        <v>531</v>
      </c>
      <c r="D1325" s="161">
        <v>16</v>
      </c>
      <c r="F1325" s="159">
        <f>'COG-M'!P1178</f>
        <v>0</v>
      </c>
    </row>
    <row r="1326" spans="1:6" x14ac:dyDescent="0.25">
      <c r="A1326">
        <v>553117</v>
      </c>
      <c r="B1326" s="56" t="s">
        <v>913</v>
      </c>
      <c r="C1326">
        <v>531</v>
      </c>
      <c r="D1326" s="161">
        <v>17</v>
      </c>
      <c r="F1326" s="159">
        <f>'COG-M'!P1179</f>
        <v>0</v>
      </c>
    </row>
    <row r="1327" spans="1:6" x14ac:dyDescent="0.25">
      <c r="A1327">
        <v>553125</v>
      </c>
      <c r="B1327" s="56" t="s">
        <v>913</v>
      </c>
      <c r="C1327">
        <v>531</v>
      </c>
      <c r="D1327" s="161">
        <v>25</v>
      </c>
      <c r="F1327" s="159">
        <f>'COG-M'!P1180</f>
        <v>0</v>
      </c>
    </row>
    <row r="1328" spans="1:6" x14ac:dyDescent="0.25">
      <c r="A1328">
        <v>553126</v>
      </c>
      <c r="B1328" s="56" t="s">
        <v>913</v>
      </c>
      <c r="C1328">
        <v>531</v>
      </c>
      <c r="D1328" s="161">
        <v>26</v>
      </c>
      <c r="F1328" s="159">
        <f>'COG-M'!P1181</f>
        <v>0</v>
      </c>
    </row>
    <row r="1329" spans="1:6" x14ac:dyDescent="0.25">
      <c r="A1329">
        <v>553127</v>
      </c>
      <c r="B1329" s="56" t="s">
        <v>913</v>
      </c>
      <c r="C1329">
        <v>531</v>
      </c>
      <c r="D1329" s="161">
        <v>27</v>
      </c>
      <c r="F1329" s="159">
        <f>'COG-M'!P1182</f>
        <v>0</v>
      </c>
    </row>
    <row r="1330" spans="1:6" x14ac:dyDescent="0.25">
      <c r="A1330">
        <v>553211</v>
      </c>
      <c r="B1330" s="56" t="s">
        <v>913</v>
      </c>
      <c r="C1330">
        <v>532</v>
      </c>
      <c r="D1330" s="161">
        <v>11</v>
      </c>
      <c r="E1330" t="s">
        <v>302</v>
      </c>
      <c r="F1330" s="159">
        <f>'COG-M'!P1183</f>
        <v>0</v>
      </c>
    </row>
    <row r="1331" spans="1:6" x14ac:dyDescent="0.25">
      <c r="A1331">
        <v>553212</v>
      </c>
      <c r="B1331" s="56" t="s">
        <v>913</v>
      </c>
      <c r="C1331">
        <v>532</v>
      </c>
      <c r="D1331" s="161">
        <v>12</v>
      </c>
      <c r="F1331" s="159">
        <f>'COG-M'!P1184</f>
        <v>0</v>
      </c>
    </row>
    <row r="1332" spans="1:6" x14ac:dyDescent="0.25">
      <c r="A1332">
        <v>553214</v>
      </c>
      <c r="B1332" s="56" t="s">
        <v>913</v>
      </c>
      <c r="C1332">
        <v>532</v>
      </c>
      <c r="D1332" s="161">
        <v>14</v>
      </c>
      <c r="F1332" s="159">
        <f>'COG-M'!P1185</f>
        <v>0</v>
      </c>
    </row>
    <row r="1333" spans="1:6" x14ac:dyDescent="0.25">
      <c r="A1333">
        <v>553215</v>
      </c>
      <c r="B1333" s="56" t="s">
        <v>913</v>
      </c>
      <c r="C1333">
        <v>532</v>
      </c>
      <c r="D1333" s="161">
        <v>15</v>
      </c>
      <c r="F1333" s="159">
        <f>'COG-M'!P1186</f>
        <v>0</v>
      </c>
    </row>
    <row r="1334" spans="1:6" x14ac:dyDescent="0.25">
      <c r="A1334">
        <v>553216</v>
      </c>
      <c r="B1334" s="56" t="s">
        <v>913</v>
      </c>
      <c r="C1334">
        <v>532</v>
      </c>
      <c r="D1334" s="161">
        <v>16</v>
      </c>
      <c r="F1334" s="159">
        <f>'COG-M'!P1187</f>
        <v>0</v>
      </c>
    </row>
    <row r="1335" spans="1:6" x14ac:dyDescent="0.25">
      <c r="A1335">
        <v>553217</v>
      </c>
      <c r="B1335" s="56" t="s">
        <v>913</v>
      </c>
      <c r="C1335">
        <v>532</v>
      </c>
      <c r="D1335" s="161">
        <v>17</v>
      </c>
      <c r="F1335" s="159">
        <f>'COG-M'!P1188</f>
        <v>0</v>
      </c>
    </row>
    <row r="1336" spans="1:6" x14ac:dyDescent="0.25">
      <c r="A1336">
        <v>553225</v>
      </c>
      <c r="B1336" s="56" t="s">
        <v>913</v>
      </c>
      <c r="C1336">
        <v>532</v>
      </c>
      <c r="D1336" s="161">
        <v>25</v>
      </c>
      <c r="F1336" s="159">
        <f>'COG-M'!P1189</f>
        <v>0</v>
      </c>
    </row>
    <row r="1337" spans="1:6" x14ac:dyDescent="0.25">
      <c r="A1337">
        <v>553226</v>
      </c>
      <c r="B1337" s="56" t="s">
        <v>913</v>
      </c>
      <c r="C1337">
        <v>532</v>
      </c>
      <c r="D1337" s="161">
        <v>26</v>
      </c>
      <c r="F1337" s="159">
        <f>'COG-M'!P1190</f>
        <v>0</v>
      </c>
    </row>
    <row r="1338" spans="1:6" x14ac:dyDescent="0.25">
      <c r="A1338">
        <v>553227</v>
      </c>
      <c r="B1338" s="56" t="s">
        <v>913</v>
      </c>
      <c r="C1338">
        <v>532</v>
      </c>
      <c r="D1338" s="161">
        <v>27</v>
      </c>
      <c r="F1338" s="159">
        <f>'COG-M'!P1191</f>
        <v>0</v>
      </c>
    </row>
    <row r="1339" spans="1:6" x14ac:dyDescent="0.25">
      <c r="A1339">
        <v>540000</v>
      </c>
      <c r="B1339" s="56" t="s">
        <v>913</v>
      </c>
      <c r="C1339">
        <v>5400</v>
      </c>
      <c r="D1339" s="161">
        <v>0</v>
      </c>
      <c r="E1339" t="s">
        <v>303</v>
      </c>
      <c r="F1339" s="159">
        <f>'COG-M'!P1192</f>
        <v>2000000</v>
      </c>
    </row>
    <row r="1340" spans="1:6" x14ac:dyDescent="0.25">
      <c r="A1340">
        <v>554111</v>
      </c>
      <c r="B1340" s="56" t="s">
        <v>913</v>
      </c>
      <c r="C1340">
        <v>541</v>
      </c>
      <c r="D1340" s="161">
        <v>11</v>
      </c>
      <c r="E1340" t="s">
        <v>721</v>
      </c>
      <c r="F1340" s="159">
        <f>'COG-M'!P1193</f>
        <v>0</v>
      </c>
    </row>
    <row r="1341" spans="1:6" x14ac:dyDescent="0.25">
      <c r="A1341">
        <v>554112</v>
      </c>
      <c r="B1341" s="56" t="s">
        <v>913</v>
      </c>
      <c r="C1341">
        <v>541</v>
      </c>
      <c r="D1341" s="161">
        <v>12</v>
      </c>
      <c r="F1341" s="159">
        <f>'COG-M'!P1194</f>
        <v>0</v>
      </c>
    </row>
    <row r="1342" spans="1:6" x14ac:dyDescent="0.25">
      <c r="A1342">
        <v>554114</v>
      </c>
      <c r="B1342" s="56" t="s">
        <v>913</v>
      </c>
      <c r="C1342">
        <v>541</v>
      </c>
      <c r="D1342" s="161">
        <v>14</v>
      </c>
      <c r="F1342" s="159">
        <f>'COG-M'!P1195</f>
        <v>0</v>
      </c>
    </row>
    <row r="1343" spans="1:6" x14ac:dyDescent="0.25">
      <c r="A1343">
        <v>554115</v>
      </c>
      <c r="B1343" s="56" t="s">
        <v>913</v>
      </c>
      <c r="C1343">
        <v>541</v>
      </c>
      <c r="D1343" s="161">
        <v>15</v>
      </c>
      <c r="F1343" s="159">
        <f>'COG-M'!P1196</f>
        <v>2000000</v>
      </c>
    </row>
    <row r="1344" spans="1:6" x14ac:dyDescent="0.25">
      <c r="A1344">
        <v>554116</v>
      </c>
      <c r="B1344" s="56" t="s">
        <v>913</v>
      </c>
      <c r="C1344">
        <v>541</v>
      </c>
      <c r="D1344" s="161">
        <v>16</v>
      </c>
      <c r="F1344" s="159">
        <f>'COG-M'!P1197</f>
        <v>0</v>
      </c>
    </row>
    <row r="1345" spans="1:6" x14ac:dyDescent="0.25">
      <c r="A1345">
        <v>554117</v>
      </c>
      <c r="B1345" s="56" t="s">
        <v>913</v>
      </c>
      <c r="C1345">
        <v>541</v>
      </c>
      <c r="D1345" s="161">
        <v>17</v>
      </c>
      <c r="F1345" s="159">
        <f>'COG-M'!P1198</f>
        <v>0</v>
      </c>
    </row>
    <row r="1346" spans="1:6" x14ac:dyDescent="0.25">
      <c r="A1346">
        <v>554125</v>
      </c>
      <c r="B1346" s="56" t="s">
        <v>913</v>
      </c>
      <c r="C1346">
        <v>541</v>
      </c>
      <c r="D1346" s="161">
        <v>25</v>
      </c>
      <c r="F1346" s="159">
        <f>'COG-M'!P1199</f>
        <v>0</v>
      </c>
    </row>
    <row r="1347" spans="1:6" x14ac:dyDescent="0.25">
      <c r="A1347">
        <v>554126</v>
      </c>
      <c r="B1347" s="56" t="s">
        <v>913</v>
      </c>
      <c r="C1347">
        <v>541</v>
      </c>
      <c r="D1347" s="161">
        <v>26</v>
      </c>
      <c r="F1347" s="159">
        <f>'COG-M'!P1200</f>
        <v>0</v>
      </c>
    </row>
    <row r="1348" spans="1:6" x14ac:dyDescent="0.25">
      <c r="A1348">
        <v>554127</v>
      </c>
      <c r="B1348" s="56" t="s">
        <v>913</v>
      </c>
      <c r="C1348">
        <v>541</v>
      </c>
      <c r="D1348" s="161">
        <v>27</v>
      </c>
      <c r="F1348" s="159">
        <f>'COG-M'!P1201</f>
        <v>0</v>
      </c>
    </row>
    <row r="1349" spans="1:6" x14ac:dyDescent="0.25">
      <c r="A1349">
        <v>554211</v>
      </c>
      <c r="B1349" s="56" t="s">
        <v>913</v>
      </c>
      <c r="C1349">
        <v>542</v>
      </c>
      <c r="D1349" s="161">
        <v>11</v>
      </c>
      <c r="E1349" t="s">
        <v>304</v>
      </c>
      <c r="F1349" s="159">
        <f>'COG-M'!P1202</f>
        <v>0</v>
      </c>
    </row>
    <row r="1350" spans="1:6" x14ac:dyDescent="0.25">
      <c r="A1350">
        <v>554212</v>
      </c>
      <c r="B1350" s="56" t="s">
        <v>913</v>
      </c>
      <c r="C1350">
        <v>542</v>
      </c>
      <c r="D1350" s="161">
        <v>12</v>
      </c>
      <c r="F1350" s="159">
        <f>'COG-M'!P1203</f>
        <v>0</v>
      </c>
    </row>
    <row r="1351" spans="1:6" x14ac:dyDescent="0.25">
      <c r="A1351">
        <v>554214</v>
      </c>
      <c r="B1351" s="56" t="s">
        <v>913</v>
      </c>
      <c r="C1351">
        <v>542</v>
      </c>
      <c r="D1351" s="161">
        <v>14</v>
      </c>
      <c r="F1351" s="159">
        <f>'COG-M'!P1204</f>
        <v>0</v>
      </c>
    </row>
    <row r="1352" spans="1:6" x14ac:dyDescent="0.25">
      <c r="A1352">
        <v>554215</v>
      </c>
      <c r="B1352" s="56" t="s">
        <v>913</v>
      </c>
      <c r="C1352">
        <v>542</v>
      </c>
      <c r="D1352" s="161">
        <v>15</v>
      </c>
      <c r="F1352" s="159">
        <f>'COG-M'!P1205</f>
        <v>0</v>
      </c>
    </row>
    <row r="1353" spans="1:6" x14ac:dyDescent="0.25">
      <c r="A1353">
        <v>554216</v>
      </c>
      <c r="B1353" s="56" t="s">
        <v>913</v>
      </c>
      <c r="C1353">
        <v>542</v>
      </c>
      <c r="D1353" s="161">
        <v>16</v>
      </c>
      <c r="F1353" s="159">
        <f>'COG-M'!P1206</f>
        <v>0</v>
      </c>
    </row>
    <row r="1354" spans="1:6" x14ac:dyDescent="0.25">
      <c r="A1354">
        <v>554217</v>
      </c>
      <c r="B1354" s="56" t="s">
        <v>913</v>
      </c>
      <c r="C1354">
        <v>542</v>
      </c>
      <c r="D1354" s="161">
        <v>17</v>
      </c>
      <c r="F1354" s="159">
        <f>'COG-M'!P1207</f>
        <v>0</v>
      </c>
    </row>
    <row r="1355" spans="1:6" x14ac:dyDescent="0.25">
      <c r="A1355">
        <v>554225</v>
      </c>
      <c r="B1355" s="56" t="s">
        <v>913</v>
      </c>
      <c r="C1355">
        <v>542</v>
      </c>
      <c r="D1355" s="161">
        <v>25</v>
      </c>
      <c r="F1355" s="159">
        <f>'COG-M'!P1208</f>
        <v>0</v>
      </c>
    </row>
    <row r="1356" spans="1:6" x14ac:dyDescent="0.25">
      <c r="A1356">
        <v>554226</v>
      </c>
      <c r="B1356" s="56" t="s">
        <v>913</v>
      </c>
      <c r="C1356">
        <v>542</v>
      </c>
      <c r="D1356" s="161">
        <v>26</v>
      </c>
      <c r="F1356" s="159">
        <f>'COG-M'!P1209</f>
        <v>0</v>
      </c>
    </row>
    <row r="1357" spans="1:6" x14ac:dyDescent="0.25">
      <c r="A1357">
        <v>554227</v>
      </c>
      <c r="B1357" s="56" t="s">
        <v>913</v>
      </c>
      <c r="C1357">
        <v>542</v>
      </c>
      <c r="D1357" s="161">
        <v>27</v>
      </c>
      <c r="F1357" s="159">
        <f>'COG-M'!P1210</f>
        <v>0</v>
      </c>
    </row>
    <row r="1358" spans="1:6" x14ac:dyDescent="0.25">
      <c r="A1358">
        <v>554311</v>
      </c>
      <c r="B1358" s="56" t="s">
        <v>913</v>
      </c>
      <c r="C1358">
        <v>543</v>
      </c>
      <c r="D1358" s="161">
        <v>11</v>
      </c>
      <c r="E1358" t="s">
        <v>305</v>
      </c>
      <c r="F1358" s="159">
        <f>'COG-M'!P1211</f>
        <v>0</v>
      </c>
    </row>
    <row r="1359" spans="1:6" x14ac:dyDescent="0.25">
      <c r="A1359">
        <v>554312</v>
      </c>
      <c r="B1359" s="56" t="s">
        <v>913</v>
      </c>
      <c r="C1359">
        <v>543</v>
      </c>
      <c r="D1359" s="161">
        <v>12</v>
      </c>
      <c r="F1359" s="159">
        <f>'COG-M'!P1212</f>
        <v>0</v>
      </c>
    </row>
    <row r="1360" spans="1:6" x14ac:dyDescent="0.25">
      <c r="A1360">
        <v>554314</v>
      </c>
      <c r="B1360" s="56" t="s">
        <v>913</v>
      </c>
      <c r="C1360">
        <v>543</v>
      </c>
      <c r="D1360" s="161">
        <v>14</v>
      </c>
      <c r="F1360" s="159">
        <f>'COG-M'!P1213</f>
        <v>0</v>
      </c>
    </row>
    <row r="1361" spans="1:6" x14ac:dyDescent="0.25">
      <c r="A1361">
        <v>554315</v>
      </c>
      <c r="B1361" s="56" t="s">
        <v>913</v>
      </c>
      <c r="C1361">
        <v>543</v>
      </c>
      <c r="D1361" s="161">
        <v>15</v>
      </c>
      <c r="F1361" s="159">
        <f>'COG-M'!P1214</f>
        <v>0</v>
      </c>
    </row>
    <row r="1362" spans="1:6" x14ac:dyDescent="0.25">
      <c r="A1362">
        <v>554316</v>
      </c>
      <c r="B1362" s="56" t="s">
        <v>913</v>
      </c>
      <c r="C1362">
        <v>543</v>
      </c>
      <c r="D1362" s="161">
        <v>16</v>
      </c>
      <c r="F1362" s="159">
        <f>'COG-M'!P1215</f>
        <v>0</v>
      </c>
    </row>
    <row r="1363" spans="1:6" x14ac:dyDescent="0.25">
      <c r="A1363">
        <v>554317</v>
      </c>
      <c r="B1363" s="56" t="s">
        <v>913</v>
      </c>
      <c r="C1363">
        <v>543</v>
      </c>
      <c r="D1363" s="161">
        <v>17</v>
      </c>
      <c r="F1363" s="159">
        <f>'COG-M'!P1216</f>
        <v>0</v>
      </c>
    </row>
    <row r="1364" spans="1:6" x14ac:dyDescent="0.25">
      <c r="A1364">
        <v>554325</v>
      </c>
      <c r="B1364" s="56" t="s">
        <v>913</v>
      </c>
      <c r="C1364">
        <v>543</v>
      </c>
      <c r="D1364" s="161">
        <v>25</v>
      </c>
      <c r="F1364" s="159">
        <f>'COG-M'!P1217</f>
        <v>0</v>
      </c>
    </row>
    <row r="1365" spans="1:6" x14ac:dyDescent="0.25">
      <c r="A1365">
        <v>554326</v>
      </c>
      <c r="B1365" s="56" t="s">
        <v>913</v>
      </c>
      <c r="C1365">
        <v>543</v>
      </c>
      <c r="D1365" s="161">
        <v>26</v>
      </c>
      <c r="F1365" s="159">
        <f>'COG-M'!P1218</f>
        <v>0</v>
      </c>
    </row>
    <row r="1366" spans="1:6" x14ac:dyDescent="0.25">
      <c r="A1366">
        <v>554327</v>
      </c>
      <c r="B1366" s="56" t="s">
        <v>913</v>
      </c>
      <c r="C1366">
        <v>543</v>
      </c>
      <c r="D1366" s="161">
        <v>27</v>
      </c>
      <c r="F1366" s="159">
        <f>'COG-M'!P1219</f>
        <v>0</v>
      </c>
    </row>
    <row r="1367" spans="1:6" x14ac:dyDescent="0.25">
      <c r="A1367">
        <v>554411</v>
      </c>
      <c r="B1367" s="56" t="s">
        <v>913</v>
      </c>
      <c r="C1367">
        <v>544</v>
      </c>
      <c r="D1367" s="161">
        <v>11</v>
      </c>
      <c r="E1367" t="s">
        <v>306</v>
      </c>
      <c r="F1367" s="159">
        <f>'COG-M'!P1220</f>
        <v>0</v>
      </c>
    </row>
    <row r="1368" spans="1:6" x14ac:dyDescent="0.25">
      <c r="A1368">
        <v>554412</v>
      </c>
      <c r="B1368" s="56" t="s">
        <v>913</v>
      </c>
      <c r="C1368">
        <v>544</v>
      </c>
      <c r="D1368" s="161">
        <v>12</v>
      </c>
      <c r="F1368" s="159">
        <f>'COG-M'!P1221</f>
        <v>0</v>
      </c>
    </row>
    <row r="1369" spans="1:6" x14ac:dyDescent="0.25">
      <c r="A1369">
        <v>554414</v>
      </c>
      <c r="B1369" s="56" t="s">
        <v>913</v>
      </c>
      <c r="C1369">
        <v>544</v>
      </c>
      <c r="D1369" s="161">
        <v>14</v>
      </c>
      <c r="F1369" s="159">
        <f>'COG-M'!P1222</f>
        <v>0</v>
      </c>
    </row>
    <row r="1370" spans="1:6" x14ac:dyDescent="0.25">
      <c r="A1370">
        <v>554415</v>
      </c>
      <c r="B1370" s="56" t="s">
        <v>913</v>
      </c>
      <c r="C1370">
        <v>544</v>
      </c>
      <c r="D1370" s="161">
        <v>15</v>
      </c>
      <c r="F1370" s="159">
        <f>'COG-M'!P1223</f>
        <v>0</v>
      </c>
    </row>
    <row r="1371" spans="1:6" x14ac:dyDescent="0.25">
      <c r="A1371">
        <v>554416</v>
      </c>
      <c r="B1371" s="56" t="s">
        <v>913</v>
      </c>
      <c r="C1371">
        <v>544</v>
      </c>
      <c r="D1371" s="161">
        <v>16</v>
      </c>
      <c r="F1371" s="159">
        <f>'COG-M'!P1224</f>
        <v>0</v>
      </c>
    </row>
    <row r="1372" spans="1:6" x14ac:dyDescent="0.25">
      <c r="A1372">
        <v>554417</v>
      </c>
      <c r="B1372" s="56" t="s">
        <v>913</v>
      </c>
      <c r="C1372">
        <v>544</v>
      </c>
      <c r="D1372" s="161">
        <v>17</v>
      </c>
      <c r="F1372" s="159">
        <f>'COG-M'!P1225</f>
        <v>0</v>
      </c>
    </row>
    <row r="1373" spans="1:6" x14ac:dyDescent="0.25">
      <c r="A1373">
        <v>554425</v>
      </c>
      <c r="B1373" s="56" t="s">
        <v>913</v>
      </c>
      <c r="C1373">
        <v>544</v>
      </c>
      <c r="D1373" s="161">
        <v>25</v>
      </c>
      <c r="F1373" s="159">
        <f>'COG-M'!P1226</f>
        <v>0</v>
      </c>
    </row>
    <row r="1374" spans="1:6" x14ac:dyDescent="0.25">
      <c r="A1374">
        <v>554426</v>
      </c>
      <c r="B1374" s="56" t="s">
        <v>913</v>
      </c>
      <c r="C1374">
        <v>544</v>
      </c>
      <c r="D1374" s="161">
        <v>26</v>
      </c>
      <c r="F1374" s="159">
        <f>'COG-M'!P1227</f>
        <v>0</v>
      </c>
    </row>
    <row r="1375" spans="1:6" x14ac:dyDescent="0.25">
      <c r="A1375">
        <v>554427</v>
      </c>
      <c r="B1375" s="56" t="s">
        <v>913</v>
      </c>
      <c r="C1375">
        <v>544</v>
      </c>
      <c r="D1375" s="161">
        <v>27</v>
      </c>
      <c r="F1375" s="159">
        <f>'COG-M'!P1228</f>
        <v>0</v>
      </c>
    </row>
    <row r="1376" spans="1:6" x14ac:dyDescent="0.25">
      <c r="A1376">
        <v>554511</v>
      </c>
      <c r="B1376" s="56" t="s">
        <v>913</v>
      </c>
      <c r="C1376">
        <v>545</v>
      </c>
      <c r="D1376" s="161">
        <v>11</v>
      </c>
      <c r="E1376" t="s">
        <v>307</v>
      </c>
      <c r="F1376" s="159">
        <f>'COG-M'!P1229</f>
        <v>0</v>
      </c>
    </row>
    <row r="1377" spans="1:6" x14ac:dyDescent="0.25">
      <c r="A1377">
        <v>554512</v>
      </c>
      <c r="B1377" s="56" t="s">
        <v>913</v>
      </c>
      <c r="C1377">
        <v>545</v>
      </c>
      <c r="D1377" s="161">
        <v>12</v>
      </c>
      <c r="F1377" s="159">
        <f>'COG-M'!P1230</f>
        <v>0</v>
      </c>
    </row>
    <row r="1378" spans="1:6" x14ac:dyDescent="0.25">
      <c r="A1378">
        <v>554514</v>
      </c>
      <c r="B1378" s="56" t="s">
        <v>913</v>
      </c>
      <c r="C1378">
        <v>545</v>
      </c>
      <c r="D1378" s="161">
        <v>14</v>
      </c>
      <c r="F1378" s="159">
        <f>'COG-M'!P1231</f>
        <v>0</v>
      </c>
    </row>
    <row r="1379" spans="1:6" x14ac:dyDescent="0.25">
      <c r="A1379">
        <v>554515</v>
      </c>
      <c r="B1379" s="56" t="s">
        <v>913</v>
      </c>
      <c r="C1379">
        <v>545</v>
      </c>
      <c r="D1379" s="161">
        <v>15</v>
      </c>
      <c r="F1379" s="159">
        <f>'COG-M'!P1232</f>
        <v>0</v>
      </c>
    </row>
    <row r="1380" spans="1:6" x14ac:dyDescent="0.25">
      <c r="A1380">
        <v>554516</v>
      </c>
      <c r="B1380" s="56" t="s">
        <v>913</v>
      </c>
      <c r="C1380">
        <v>545</v>
      </c>
      <c r="D1380" s="161">
        <v>16</v>
      </c>
      <c r="F1380" s="159">
        <f>'COG-M'!P1233</f>
        <v>0</v>
      </c>
    </row>
    <row r="1381" spans="1:6" x14ac:dyDescent="0.25">
      <c r="A1381">
        <v>554517</v>
      </c>
      <c r="B1381" s="56" t="s">
        <v>913</v>
      </c>
      <c r="C1381">
        <v>545</v>
      </c>
      <c r="D1381" s="161">
        <v>17</v>
      </c>
      <c r="F1381" s="159">
        <f>'COG-M'!P1234</f>
        <v>0</v>
      </c>
    </row>
    <row r="1382" spans="1:6" x14ac:dyDescent="0.25">
      <c r="A1382">
        <v>554525</v>
      </c>
      <c r="B1382" s="56" t="s">
        <v>913</v>
      </c>
      <c r="C1382">
        <v>545</v>
      </c>
      <c r="D1382" s="161">
        <v>25</v>
      </c>
      <c r="F1382" s="159">
        <f>'COG-M'!P1235</f>
        <v>0</v>
      </c>
    </row>
    <row r="1383" spans="1:6" x14ac:dyDescent="0.25">
      <c r="A1383">
        <v>554526</v>
      </c>
      <c r="B1383" s="56" t="s">
        <v>913</v>
      </c>
      <c r="C1383">
        <v>545</v>
      </c>
      <c r="D1383" s="161">
        <v>26</v>
      </c>
      <c r="F1383" s="159">
        <f>'COG-M'!P1236</f>
        <v>0</v>
      </c>
    </row>
    <row r="1384" spans="1:6" x14ac:dyDescent="0.25">
      <c r="A1384">
        <v>554527</v>
      </c>
      <c r="B1384" s="56" t="s">
        <v>913</v>
      </c>
      <c r="C1384">
        <v>545</v>
      </c>
      <c r="D1384" s="161">
        <v>27</v>
      </c>
      <c r="F1384" s="159">
        <f>'COG-M'!P1237</f>
        <v>0</v>
      </c>
    </row>
    <row r="1385" spans="1:6" x14ac:dyDescent="0.25">
      <c r="A1385">
        <v>554911</v>
      </c>
      <c r="B1385" s="56" t="s">
        <v>913</v>
      </c>
      <c r="C1385">
        <v>549</v>
      </c>
      <c r="D1385" s="161">
        <v>11</v>
      </c>
      <c r="E1385" t="s">
        <v>308</v>
      </c>
      <c r="F1385" s="159">
        <f>'COG-M'!P1238</f>
        <v>0</v>
      </c>
    </row>
    <row r="1386" spans="1:6" x14ac:dyDescent="0.25">
      <c r="A1386">
        <v>554912</v>
      </c>
      <c r="B1386" s="56" t="s">
        <v>913</v>
      </c>
      <c r="C1386">
        <v>549</v>
      </c>
      <c r="D1386" s="161">
        <v>12</v>
      </c>
      <c r="F1386" s="159">
        <f>'COG-M'!P1239</f>
        <v>0</v>
      </c>
    </row>
    <row r="1387" spans="1:6" x14ac:dyDescent="0.25">
      <c r="A1387">
        <v>554914</v>
      </c>
      <c r="B1387" s="56" t="s">
        <v>913</v>
      </c>
      <c r="C1387">
        <v>549</v>
      </c>
      <c r="D1387" s="161">
        <v>14</v>
      </c>
      <c r="F1387" s="159">
        <f>'COG-M'!P1240</f>
        <v>0</v>
      </c>
    </row>
    <row r="1388" spans="1:6" x14ac:dyDescent="0.25">
      <c r="A1388">
        <v>554915</v>
      </c>
      <c r="B1388" s="56" t="s">
        <v>913</v>
      </c>
      <c r="C1388">
        <v>549</v>
      </c>
      <c r="D1388" s="161">
        <v>15</v>
      </c>
      <c r="F1388" s="159">
        <f>'COG-M'!P1241</f>
        <v>0</v>
      </c>
    </row>
    <row r="1389" spans="1:6" x14ac:dyDescent="0.25">
      <c r="A1389">
        <v>554916</v>
      </c>
      <c r="B1389" s="56" t="s">
        <v>913</v>
      </c>
      <c r="C1389">
        <v>549</v>
      </c>
      <c r="D1389" s="161">
        <v>16</v>
      </c>
      <c r="F1389" s="159">
        <f>'COG-M'!P1242</f>
        <v>0</v>
      </c>
    </row>
    <row r="1390" spans="1:6" x14ac:dyDescent="0.25">
      <c r="A1390">
        <v>554917</v>
      </c>
      <c r="B1390" s="56" t="s">
        <v>913</v>
      </c>
      <c r="C1390">
        <v>549</v>
      </c>
      <c r="D1390" s="161">
        <v>17</v>
      </c>
      <c r="F1390" s="159">
        <f>'COG-M'!P1243</f>
        <v>0</v>
      </c>
    </row>
    <row r="1391" spans="1:6" x14ac:dyDescent="0.25">
      <c r="A1391">
        <v>554925</v>
      </c>
      <c r="B1391" s="56" t="s">
        <v>913</v>
      </c>
      <c r="C1391">
        <v>549</v>
      </c>
      <c r="D1391" s="161">
        <v>25</v>
      </c>
      <c r="F1391" s="159">
        <f>'COG-M'!P1244</f>
        <v>0</v>
      </c>
    </row>
    <row r="1392" spans="1:6" x14ac:dyDescent="0.25">
      <c r="A1392">
        <v>554926</v>
      </c>
      <c r="B1392" s="56" t="s">
        <v>913</v>
      </c>
      <c r="C1392">
        <v>549</v>
      </c>
      <c r="D1392" s="161">
        <v>26</v>
      </c>
      <c r="F1392" s="159">
        <f>'COG-M'!P1245</f>
        <v>0</v>
      </c>
    </row>
    <row r="1393" spans="1:6" x14ac:dyDescent="0.25">
      <c r="A1393">
        <v>554927</v>
      </c>
      <c r="B1393" s="56" t="s">
        <v>913</v>
      </c>
      <c r="C1393">
        <v>549</v>
      </c>
      <c r="D1393" s="161">
        <v>27</v>
      </c>
      <c r="F1393" s="159">
        <f>'COG-M'!P1246</f>
        <v>0</v>
      </c>
    </row>
    <row r="1394" spans="1:6" x14ac:dyDescent="0.25">
      <c r="A1394">
        <v>550000</v>
      </c>
      <c r="B1394" s="56" t="s">
        <v>913</v>
      </c>
      <c r="C1394">
        <v>5500</v>
      </c>
      <c r="D1394" s="161">
        <v>0</v>
      </c>
      <c r="E1394" t="s">
        <v>309</v>
      </c>
      <c r="F1394" s="159">
        <f>'COG-M'!P1247</f>
        <v>0</v>
      </c>
    </row>
    <row r="1395" spans="1:6" x14ac:dyDescent="0.25">
      <c r="A1395">
        <v>555111</v>
      </c>
      <c r="B1395" s="56" t="s">
        <v>913</v>
      </c>
      <c r="C1395">
        <v>551</v>
      </c>
      <c r="D1395" s="161">
        <v>11</v>
      </c>
      <c r="E1395" t="s">
        <v>310</v>
      </c>
      <c r="F1395" s="159">
        <f>'COG-M'!P1248</f>
        <v>0</v>
      </c>
    </row>
    <row r="1396" spans="1:6" x14ac:dyDescent="0.25">
      <c r="A1396">
        <v>555112</v>
      </c>
      <c r="B1396" s="56" t="s">
        <v>913</v>
      </c>
      <c r="C1396">
        <v>551</v>
      </c>
      <c r="D1396" s="161">
        <v>12</v>
      </c>
      <c r="F1396" s="159">
        <f>'COG-M'!P1249</f>
        <v>0</v>
      </c>
    </row>
    <row r="1397" spans="1:6" x14ac:dyDescent="0.25">
      <c r="A1397">
        <v>555114</v>
      </c>
      <c r="B1397" s="56" t="s">
        <v>913</v>
      </c>
      <c r="C1397">
        <v>551</v>
      </c>
      <c r="D1397" s="161">
        <v>14</v>
      </c>
      <c r="F1397" s="159">
        <f>'COG-M'!P1250</f>
        <v>0</v>
      </c>
    </row>
    <row r="1398" spans="1:6" x14ac:dyDescent="0.25">
      <c r="A1398">
        <v>555115</v>
      </c>
      <c r="B1398" s="56" t="s">
        <v>913</v>
      </c>
      <c r="C1398">
        <v>551</v>
      </c>
      <c r="D1398" s="161">
        <v>15</v>
      </c>
      <c r="F1398" s="159">
        <f>'COG-M'!P1251</f>
        <v>0</v>
      </c>
    </row>
    <row r="1399" spans="1:6" x14ac:dyDescent="0.25">
      <c r="A1399">
        <v>555116</v>
      </c>
      <c r="B1399" s="56" t="s">
        <v>913</v>
      </c>
      <c r="C1399">
        <v>551</v>
      </c>
      <c r="D1399" s="161">
        <v>16</v>
      </c>
      <c r="F1399" s="159">
        <f>'COG-M'!P1252</f>
        <v>0</v>
      </c>
    </row>
    <row r="1400" spans="1:6" x14ac:dyDescent="0.25">
      <c r="A1400">
        <v>555117</v>
      </c>
      <c r="B1400" s="56" t="s">
        <v>913</v>
      </c>
      <c r="C1400">
        <v>551</v>
      </c>
      <c r="D1400" s="161">
        <v>17</v>
      </c>
      <c r="F1400" s="159">
        <f>'COG-M'!P1253</f>
        <v>0</v>
      </c>
    </row>
    <row r="1401" spans="1:6" x14ac:dyDescent="0.25">
      <c r="A1401">
        <v>555125</v>
      </c>
      <c r="B1401" s="56" t="s">
        <v>913</v>
      </c>
      <c r="C1401">
        <v>551</v>
      </c>
      <c r="D1401" s="161">
        <v>25</v>
      </c>
      <c r="F1401" s="159">
        <f>'COG-M'!P1254</f>
        <v>0</v>
      </c>
    </row>
    <row r="1402" spans="1:6" x14ac:dyDescent="0.25">
      <c r="A1402">
        <v>555126</v>
      </c>
      <c r="B1402" s="56" t="s">
        <v>913</v>
      </c>
      <c r="C1402">
        <v>551</v>
      </c>
      <c r="D1402" s="161">
        <v>26</v>
      </c>
      <c r="F1402" s="159">
        <f>'COG-M'!P1255</f>
        <v>0</v>
      </c>
    </row>
    <row r="1403" spans="1:6" x14ac:dyDescent="0.25">
      <c r="A1403">
        <v>555127</v>
      </c>
      <c r="B1403" s="56" t="s">
        <v>913</v>
      </c>
      <c r="C1403">
        <v>551</v>
      </c>
      <c r="D1403" s="161">
        <v>27</v>
      </c>
      <c r="F1403" s="159">
        <f>'COG-M'!P1256</f>
        <v>0</v>
      </c>
    </row>
    <row r="1404" spans="1:6" x14ac:dyDescent="0.25">
      <c r="A1404">
        <v>560000</v>
      </c>
      <c r="B1404" s="56" t="s">
        <v>913</v>
      </c>
      <c r="C1404">
        <v>5600</v>
      </c>
      <c r="D1404" s="161">
        <v>0</v>
      </c>
      <c r="E1404" t="s">
        <v>311</v>
      </c>
      <c r="F1404" s="159">
        <f>'COG-M'!P1257</f>
        <v>0</v>
      </c>
    </row>
    <row r="1405" spans="1:6" x14ac:dyDescent="0.25">
      <c r="A1405">
        <v>556111</v>
      </c>
      <c r="B1405" s="56" t="s">
        <v>913</v>
      </c>
      <c r="C1405">
        <v>561</v>
      </c>
      <c r="D1405" s="161">
        <v>11</v>
      </c>
      <c r="E1405" t="s">
        <v>312</v>
      </c>
      <c r="F1405" s="159">
        <f>'COG-M'!P1258</f>
        <v>0</v>
      </c>
    </row>
    <row r="1406" spans="1:6" x14ac:dyDescent="0.25">
      <c r="A1406">
        <v>556112</v>
      </c>
      <c r="B1406" s="56" t="s">
        <v>913</v>
      </c>
      <c r="C1406">
        <v>561</v>
      </c>
      <c r="D1406" s="161">
        <v>12</v>
      </c>
      <c r="F1406" s="159">
        <f>'COG-M'!P1259</f>
        <v>0</v>
      </c>
    </row>
    <row r="1407" spans="1:6" x14ac:dyDescent="0.25">
      <c r="A1407">
        <v>556114</v>
      </c>
      <c r="B1407" s="56" t="s">
        <v>913</v>
      </c>
      <c r="C1407">
        <v>561</v>
      </c>
      <c r="D1407" s="161">
        <v>14</v>
      </c>
      <c r="F1407" s="159">
        <f>'COG-M'!P1260</f>
        <v>0</v>
      </c>
    </row>
    <row r="1408" spans="1:6" x14ac:dyDescent="0.25">
      <c r="A1408">
        <v>556115</v>
      </c>
      <c r="B1408" s="56" t="s">
        <v>913</v>
      </c>
      <c r="C1408">
        <v>561</v>
      </c>
      <c r="D1408" s="161">
        <v>15</v>
      </c>
      <c r="F1408" s="159">
        <f>'COG-M'!P1261</f>
        <v>0</v>
      </c>
    </row>
    <row r="1409" spans="1:6" x14ac:dyDescent="0.25">
      <c r="A1409">
        <v>556116</v>
      </c>
      <c r="B1409" s="56" t="s">
        <v>913</v>
      </c>
      <c r="C1409">
        <v>561</v>
      </c>
      <c r="D1409" s="161">
        <v>16</v>
      </c>
      <c r="F1409" s="159">
        <f>'COG-M'!P1262</f>
        <v>0</v>
      </c>
    </row>
    <row r="1410" spans="1:6" x14ac:dyDescent="0.25">
      <c r="A1410">
        <v>556117</v>
      </c>
      <c r="B1410" s="56" t="s">
        <v>913</v>
      </c>
      <c r="C1410">
        <v>561</v>
      </c>
      <c r="D1410" s="161">
        <v>17</v>
      </c>
      <c r="F1410" s="159">
        <f>'COG-M'!P1263</f>
        <v>0</v>
      </c>
    </row>
    <row r="1411" spans="1:6" x14ac:dyDescent="0.25">
      <c r="A1411">
        <v>556125</v>
      </c>
      <c r="B1411" s="56" t="s">
        <v>913</v>
      </c>
      <c r="C1411">
        <v>561</v>
      </c>
      <c r="D1411" s="161">
        <v>25</v>
      </c>
      <c r="F1411" s="159">
        <f>'COG-M'!P1264</f>
        <v>0</v>
      </c>
    </row>
    <row r="1412" spans="1:6" x14ac:dyDescent="0.25">
      <c r="A1412">
        <v>556126</v>
      </c>
      <c r="B1412" s="56" t="s">
        <v>913</v>
      </c>
      <c r="C1412">
        <v>561</v>
      </c>
      <c r="D1412" s="161">
        <v>26</v>
      </c>
      <c r="F1412" s="159">
        <f>'COG-M'!P1265</f>
        <v>0</v>
      </c>
    </row>
    <row r="1413" spans="1:6" x14ac:dyDescent="0.25">
      <c r="A1413">
        <v>556127</v>
      </c>
      <c r="B1413" s="56" t="s">
        <v>913</v>
      </c>
      <c r="C1413">
        <v>561</v>
      </c>
      <c r="D1413" s="161">
        <v>27</v>
      </c>
      <c r="F1413" s="159">
        <f>'COG-M'!P1266</f>
        <v>0</v>
      </c>
    </row>
    <row r="1414" spans="1:6" x14ac:dyDescent="0.25">
      <c r="A1414">
        <v>556211</v>
      </c>
      <c r="B1414" s="56" t="s">
        <v>913</v>
      </c>
      <c r="C1414">
        <v>562</v>
      </c>
      <c r="D1414" s="161">
        <v>11</v>
      </c>
      <c r="E1414" t="s">
        <v>313</v>
      </c>
      <c r="F1414" s="159">
        <f>'COG-M'!P1267</f>
        <v>0</v>
      </c>
    </row>
    <row r="1415" spans="1:6" x14ac:dyDescent="0.25">
      <c r="A1415">
        <v>556212</v>
      </c>
      <c r="B1415" s="56" t="s">
        <v>913</v>
      </c>
      <c r="C1415">
        <v>562</v>
      </c>
      <c r="D1415" s="161">
        <v>12</v>
      </c>
      <c r="F1415" s="159">
        <f>'COG-M'!P1268</f>
        <v>0</v>
      </c>
    </row>
    <row r="1416" spans="1:6" x14ac:dyDescent="0.25">
      <c r="A1416">
        <v>556214</v>
      </c>
      <c r="B1416" s="56" t="s">
        <v>913</v>
      </c>
      <c r="C1416">
        <v>562</v>
      </c>
      <c r="D1416" s="161">
        <v>14</v>
      </c>
      <c r="F1416" s="159">
        <f>'COG-M'!P1269</f>
        <v>0</v>
      </c>
    </row>
    <row r="1417" spans="1:6" x14ac:dyDescent="0.25">
      <c r="A1417">
        <v>556215</v>
      </c>
      <c r="B1417" s="56" t="s">
        <v>913</v>
      </c>
      <c r="C1417">
        <v>562</v>
      </c>
      <c r="D1417" s="161">
        <v>15</v>
      </c>
      <c r="F1417" s="159">
        <f>'COG-M'!P1270</f>
        <v>0</v>
      </c>
    </row>
    <row r="1418" spans="1:6" x14ac:dyDescent="0.25">
      <c r="A1418">
        <v>556216</v>
      </c>
      <c r="B1418" s="56" t="s">
        <v>913</v>
      </c>
      <c r="C1418">
        <v>562</v>
      </c>
      <c r="D1418" s="161">
        <v>16</v>
      </c>
      <c r="F1418" s="159">
        <f>'COG-M'!P1271</f>
        <v>0</v>
      </c>
    </row>
    <row r="1419" spans="1:6" x14ac:dyDescent="0.25">
      <c r="A1419">
        <v>556217</v>
      </c>
      <c r="B1419" s="56" t="s">
        <v>913</v>
      </c>
      <c r="C1419">
        <v>562</v>
      </c>
      <c r="D1419" s="161">
        <v>17</v>
      </c>
      <c r="F1419" s="159">
        <f>'COG-M'!P1272</f>
        <v>0</v>
      </c>
    </row>
    <row r="1420" spans="1:6" x14ac:dyDescent="0.25">
      <c r="A1420">
        <v>556225</v>
      </c>
      <c r="B1420" s="56" t="s">
        <v>913</v>
      </c>
      <c r="C1420">
        <v>562</v>
      </c>
      <c r="D1420" s="161">
        <v>25</v>
      </c>
      <c r="F1420" s="159">
        <f>'COG-M'!P1273</f>
        <v>0</v>
      </c>
    </row>
    <row r="1421" spans="1:6" x14ac:dyDescent="0.25">
      <c r="A1421">
        <v>556226</v>
      </c>
      <c r="B1421" s="56" t="s">
        <v>913</v>
      </c>
      <c r="C1421">
        <v>562</v>
      </c>
      <c r="D1421" s="161">
        <v>26</v>
      </c>
      <c r="F1421" s="159">
        <f>'COG-M'!P1274</f>
        <v>0</v>
      </c>
    </row>
    <row r="1422" spans="1:6" x14ac:dyDescent="0.25">
      <c r="A1422">
        <v>556227</v>
      </c>
      <c r="B1422" s="56" t="s">
        <v>913</v>
      </c>
      <c r="C1422">
        <v>562</v>
      </c>
      <c r="D1422" s="161">
        <v>27</v>
      </c>
      <c r="F1422" s="159">
        <f>'COG-M'!P1275</f>
        <v>0</v>
      </c>
    </row>
    <row r="1423" spans="1:6" x14ac:dyDescent="0.25">
      <c r="A1423">
        <v>556311</v>
      </c>
      <c r="B1423" s="56" t="s">
        <v>913</v>
      </c>
      <c r="C1423">
        <v>563</v>
      </c>
      <c r="D1423" s="161">
        <v>11</v>
      </c>
      <c r="E1423" t="s">
        <v>314</v>
      </c>
      <c r="F1423" s="159">
        <f>'COG-M'!P1276</f>
        <v>0</v>
      </c>
    </row>
    <row r="1424" spans="1:6" x14ac:dyDescent="0.25">
      <c r="A1424">
        <v>556312</v>
      </c>
      <c r="B1424" s="56" t="s">
        <v>913</v>
      </c>
      <c r="C1424">
        <v>563</v>
      </c>
      <c r="D1424" s="161">
        <v>12</v>
      </c>
      <c r="F1424" s="159">
        <f>'COG-M'!P1277</f>
        <v>0</v>
      </c>
    </row>
    <row r="1425" spans="1:6" x14ac:dyDescent="0.25">
      <c r="A1425">
        <v>556314</v>
      </c>
      <c r="B1425" s="56" t="s">
        <v>913</v>
      </c>
      <c r="C1425">
        <v>563</v>
      </c>
      <c r="D1425" s="161">
        <v>14</v>
      </c>
      <c r="F1425" s="159">
        <f>'COG-M'!P1278</f>
        <v>0</v>
      </c>
    </row>
    <row r="1426" spans="1:6" x14ac:dyDescent="0.25">
      <c r="A1426">
        <v>556315</v>
      </c>
      <c r="B1426" s="56" t="s">
        <v>913</v>
      </c>
      <c r="C1426">
        <v>563</v>
      </c>
      <c r="D1426" s="161">
        <v>15</v>
      </c>
      <c r="F1426" s="159">
        <f>'COG-M'!P1279</f>
        <v>0</v>
      </c>
    </row>
    <row r="1427" spans="1:6" x14ac:dyDescent="0.25">
      <c r="A1427">
        <v>556316</v>
      </c>
      <c r="B1427" s="56" t="s">
        <v>913</v>
      </c>
      <c r="C1427">
        <v>563</v>
      </c>
      <c r="D1427" s="161">
        <v>16</v>
      </c>
      <c r="F1427" s="159">
        <f>'COG-M'!P1280</f>
        <v>0</v>
      </c>
    </row>
    <row r="1428" spans="1:6" x14ac:dyDescent="0.25">
      <c r="A1428">
        <v>556317</v>
      </c>
      <c r="B1428" s="56" t="s">
        <v>913</v>
      </c>
      <c r="C1428">
        <v>563</v>
      </c>
      <c r="D1428" s="161">
        <v>17</v>
      </c>
      <c r="F1428" s="159">
        <f>'COG-M'!P1281</f>
        <v>0</v>
      </c>
    </row>
    <row r="1429" spans="1:6" x14ac:dyDescent="0.25">
      <c r="A1429">
        <v>556325</v>
      </c>
      <c r="B1429" s="56" t="s">
        <v>913</v>
      </c>
      <c r="C1429">
        <v>563</v>
      </c>
      <c r="D1429" s="161">
        <v>25</v>
      </c>
      <c r="F1429" s="159">
        <f>'COG-M'!P1282</f>
        <v>0</v>
      </c>
    </row>
    <row r="1430" spans="1:6" x14ac:dyDescent="0.25">
      <c r="A1430">
        <v>556326</v>
      </c>
      <c r="B1430" s="56" t="s">
        <v>913</v>
      </c>
      <c r="C1430">
        <v>563</v>
      </c>
      <c r="D1430" s="161">
        <v>26</v>
      </c>
      <c r="F1430" s="159">
        <f>'COG-M'!P1283</f>
        <v>0</v>
      </c>
    </row>
    <row r="1431" spans="1:6" x14ac:dyDescent="0.25">
      <c r="A1431">
        <v>556327</v>
      </c>
      <c r="B1431" s="56" t="s">
        <v>913</v>
      </c>
      <c r="C1431">
        <v>563</v>
      </c>
      <c r="D1431" s="161">
        <v>27</v>
      </c>
      <c r="F1431" s="159">
        <f>'COG-M'!P1284</f>
        <v>0</v>
      </c>
    </row>
    <row r="1432" spans="1:6" x14ac:dyDescent="0.25">
      <c r="A1432">
        <v>556411</v>
      </c>
      <c r="B1432" s="56" t="s">
        <v>913</v>
      </c>
      <c r="C1432">
        <v>564</v>
      </c>
      <c r="D1432" s="161">
        <v>11</v>
      </c>
      <c r="E1432" t="s">
        <v>315</v>
      </c>
      <c r="F1432" s="159">
        <f>'COG-M'!P1285</f>
        <v>0</v>
      </c>
    </row>
    <row r="1433" spans="1:6" x14ac:dyDescent="0.25">
      <c r="A1433">
        <v>556412</v>
      </c>
      <c r="B1433" s="56" t="s">
        <v>913</v>
      </c>
      <c r="C1433">
        <v>564</v>
      </c>
      <c r="D1433" s="161">
        <v>12</v>
      </c>
      <c r="F1433" s="159">
        <f>'COG-M'!P1286</f>
        <v>0</v>
      </c>
    </row>
    <row r="1434" spans="1:6" x14ac:dyDescent="0.25">
      <c r="A1434">
        <v>556414</v>
      </c>
      <c r="B1434" s="56" t="s">
        <v>913</v>
      </c>
      <c r="C1434">
        <v>564</v>
      </c>
      <c r="D1434" s="161">
        <v>14</v>
      </c>
      <c r="F1434" s="159">
        <f>'COG-M'!P1287</f>
        <v>0</v>
      </c>
    </row>
    <row r="1435" spans="1:6" x14ac:dyDescent="0.25">
      <c r="A1435">
        <v>556415</v>
      </c>
      <c r="B1435" s="56" t="s">
        <v>913</v>
      </c>
      <c r="C1435">
        <v>564</v>
      </c>
      <c r="D1435" s="161">
        <v>15</v>
      </c>
      <c r="F1435" s="159">
        <f>'COG-M'!P1288</f>
        <v>0</v>
      </c>
    </row>
    <row r="1436" spans="1:6" x14ac:dyDescent="0.25">
      <c r="A1436">
        <v>556416</v>
      </c>
      <c r="B1436" s="56" t="s">
        <v>913</v>
      </c>
      <c r="C1436">
        <v>564</v>
      </c>
      <c r="D1436" s="161">
        <v>16</v>
      </c>
      <c r="F1436" s="159">
        <f>'COG-M'!P1289</f>
        <v>0</v>
      </c>
    </row>
    <row r="1437" spans="1:6" x14ac:dyDescent="0.25">
      <c r="A1437">
        <v>556417</v>
      </c>
      <c r="B1437" s="56" t="s">
        <v>913</v>
      </c>
      <c r="C1437">
        <v>564</v>
      </c>
      <c r="D1437" s="161">
        <v>17</v>
      </c>
      <c r="F1437" s="159">
        <f>'COG-M'!P1290</f>
        <v>0</v>
      </c>
    </row>
    <row r="1438" spans="1:6" x14ac:dyDescent="0.25">
      <c r="A1438">
        <v>556425</v>
      </c>
      <c r="B1438" s="56" t="s">
        <v>913</v>
      </c>
      <c r="C1438">
        <v>564</v>
      </c>
      <c r="D1438" s="161">
        <v>25</v>
      </c>
      <c r="F1438" s="159">
        <f>'COG-M'!P1291</f>
        <v>0</v>
      </c>
    </row>
    <row r="1439" spans="1:6" x14ac:dyDescent="0.25">
      <c r="A1439">
        <v>556426</v>
      </c>
      <c r="B1439" s="56" t="s">
        <v>913</v>
      </c>
      <c r="C1439">
        <v>564</v>
      </c>
      <c r="D1439" s="161">
        <v>26</v>
      </c>
      <c r="F1439" s="159">
        <f>'COG-M'!P1292</f>
        <v>0</v>
      </c>
    </row>
    <row r="1440" spans="1:6" x14ac:dyDescent="0.25">
      <c r="A1440">
        <v>556427</v>
      </c>
      <c r="B1440" s="56" t="s">
        <v>913</v>
      </c>
      <c r="C1440">
        <v>564</v>
      </c>
      <c r="D1440" s="161">
        <v>27</v>
      </c>
      <c r="F1440" s="159">
        <f>'COG-M'!P1293</f>
        <v>0</v>
      </c>
    </row>
    <row r="1441" spans="1:6" x14ac:dyDescent="0.25">
      <c r="A1441">
        <v>556511</v>
      </c>
      <c r="B1441" s="56" t="s">
        <v>913</v>
      </c>
      <c r="C1441">
        <v>565</v>
      </c>
      <c r="D1441" s="161">
        <v>11</v>
      </c>
      <c r="E1441" t="s">
        <v>316</v>
      </c>
      <c r="F1441" s="159">
        <f>'COG-M'!P1294</f>
        <v>0</v>
      </c>
    </row>
    <row r="1442" spans="1:6" x14ac:dyDescent="0.25">
      <c r="A1442">
        <v>556512</v>
      </c>
      <c r="B1442" s="56" t="s">
        <v>913</v>
      </c>
      <c r="C1442">
        <v>565</v>
      </c>
      <c r="D1442" s="161">
        <v>12</v>
      </c>
      <c r="F1442" s="159">
        <f>'COG-M'!P1295</f>
        <v>0</v>
      </c>
    </row>
    <row r="1443" spans="1:6" x14ac:dyDescent="0.25">
      <c r="A1443">
        <v>556514</v>
      </c>
      <c r="B1443" s="56" t="s">
        <v>913</v>
      </c>
      <c r="C1443">
        <v>565</v>
      </c>
      <c r="D1443" s="161">
        <v>14</v>
      </c>
      <c r="F1443" s="159">
        <f>'COG-M'!P1296</f>
        <v>0</v>
      </c>
    </row>
    <row r="1444" spans="1:6" x14ac:dyDescent="0.25">
      <c r="A1444">
        <v>556515</v>
      </c>
      <c r="B1444" s="56" t="s">
        <v>913</v>
      </c>
      <c r="C1444">
        <v>565</v>
      </c>
      <c r="D1444" s="161">
        <v>15</v>
      </c>
      <c r="F1444" s="159">
        <f>'COG-M'!P1297</f>
        <v>0</v>
      </c>
    </row>
    <row r="1445" spans="1:6" x14ac:dyDescent="0.25">
      <c r="A1445">
        <v>556516</v>
      </c>
      <c r="B1445" s="56" t="s">
        <v>913</v>
      </c>
      <c r="C1445">
        <v>565</v>
      </c>
      <c r="D1445" s="161">
        <v>16</v>
      </c>
      <c r="F1445" s="159">
        <f>'COG-M'!P1298</f>
        <v>0</v>
      </c>
    </row>
    <row r="1446" spans="1:6" x14ac:dyDescent="0.25">
      <c r="A1446">
        <v>556517</v>
      </c>
      <c r="B1446" s="56" t="s">
        <v>913</v>
      </c>
      <c r="C1446">
        <v>565</v>
      </c>
      <c r="D1446" s="161">
        <v>17</v>
      </c>
      <c r="F1446" s="159">
        <f>'COG-M'!P1299</f>
        <v>0</v>
      </c>
    </row>
    <row r="1447" spans="1:6" x14ac:dyDescent="0.25">
      <c r="A1447">
        <v>556525</v>
      </c>
      <c r="B1447" s="56" t="s">
        <v>913</v>
      </c>
      <c r="C1447">
        <v>565</v>
      </c>
      <c r="D1447" s="161">
        <v>25</v>
      </c>
      <c r="F1447" s="159">
        <f>'COG-M'!P1300</f>
        <v>0</v>
      </c>
    </row>
    <row r="1448" spans="1:6" x14ac:dyDescent="0.25">
      <c r="A1448">
        <v>556526</v>
      </c>
      <c r="B1448" s="56" t="s">
        <v>913</v>
      </c>
      <c r="C1448">
        <v>565</v>
      </c>
      <c r="D1448" s="161">
        <v>26</v>
      </c>
      <c r="F1448" s="159">
        <f>'COG-M'!P1301</f>
        <v>0</v>
      </c>
    </row>
    <row r="1449" spans="1:6" x14ac:dyDescent="0.25">
      <c r="A1449">
        <v>556527</v>
      </c>
      <c r="B1449" s="56" t="s">
        <v>913</v>
      </c>
      <c r="C1449">
        <v>565</v>
      </c>
      <c r="D1449" s="161">
        <v>27</v>
      </c>
      <c r="F1449" s="159">
        <f>'COG-M'!P1302</f>
        <v>0</v>
      </c>
    </row>
    <row r="1450" spans="1:6" x14ac:dyDescent="0.25">
      <c r="A1450">
        <v>556611</v>
      </c>
      <c r="B1450" s="56" t="s">
        <v>913</v>
      </c>
      <c r="C1450">
        <v>566</v>
      </c>
      <c r="D1450" s="161">
        <v>11</v>
      </c>
      <c r="E1450" t="s">
        <v>317</v>
      </c>
      <c r="F1450" s="159">
        <f>'COG-M'!P1303</f>
        <v>0</v>
      </c>
    </row>
    <row r="1451" spans="1:6" x14ac:dyDescent="0.25">
      <c r="A1451">
        <v>556612</v>
      </c>
      <c r="B1451" s="56" t="s">
        <v>913</v>
      </c>
      <c r="C1451">
        <v>566</v>
      </c>
      <c r="D1451" s="161">
        <v>12</v>
      </c>
      <c r="F1451" s="159">
        <f>'COG-M'!P1304</f>
        <v>0</v>
      </c>
    </row>
    <row r="1452" spans="1:6" x14ac:dyDescent="0.25">
      <c r="A1452">
        <v>556614</v>
      </c>
      <c r="B1452" s="56" t="s">
        <v>913</v>
      </c>
      <c r="C1452">
        <v>566</v>
      </c>
      <c r="D1452" s="161">
        <v>14</v>
      </c>
      <c r="F1452" s="159">
        <f>'COG-M'!P1305</f>
        <v>0</v>
      </c>
    </row>
    <row r="1453" spans="1:6" x14ac:dyDescent="0.25">
      <c r="A1453">
        <v>556615</v>
      </c>
      <c r="B1453" s="56" t="s">
        <v>913</v>
      </c>
      <c r="C1453">
        <v>566</v>
      </c>
      <c r="D1453" s="161">
        <v>15</v>
      </c>
      <c r="F1453" s="159">
        <f>'COG-M'!P1306</f>
        <v>0</v>
      </c>
    </row>
    <row r="1454" spans="1:6" x14ac:dyDescent="0.25">
      <c r="A1454">
        <v>556616</v>
      </c>
      <c r="B1454" s="56" t="s">
        <v>913</v>
      </c>
      <c r="C1454">
        <v>566</v>
      </c>
      <c r="D1454" s="161">
        <v>16</v>
      </c>
      <c r="F1454" s="159">
        <f>'COG-M'!P1307</f>
        <v>0</v>
      </c>
    </row>
    <row r="1455" spans="1:6" x14ac:dyDescent="0.25">
      <c r="A1455">
        <v>556617</v>
      </c>
      <c r="B1455" s="56" t="s">
        <v>913</v>
      </c>
      <c r="C1455">
        <v>566</v>
      </c>
      <c r="D1455" s="161">
        <v>17</v>
      </c>
      <c r="F1455" s="159">
        <f>'COG-M'!P1308</f>
        <v>0</v>
      </c>
    </row>
    <row r="1456" spans="1:6" x14ac:dyDescent="0.25">
      <c r="A1456">
        <v>556625</v>
      </c>
      <c r="B1456" s="56" t="s">
        <v>913</v>
      </c>
      <c r="C1456">
        <v>566</v>
      </c>
      <c r="D1456" s="161">
        <v>25</v>
      </c>
      <c r="F1456" s="159">
        <f>'COG-M'!P1309</f>
        <v>0</v>
      </c>
    </row>
    <row r="1457" spans="1:6" x14ac:dyDescent="0.25">
      <c r="A1457">
        <v>556626</v>
      </c>
      <c r="B1457" s="56" t="s">
        <v>913</v>
      </c>
      <c r="C1457">
        <v>566</v>
      </c>
      <c r="D1457" s="161">
        <v>26</v>
      </c>
      <c r="F1457" s="159">
        <f>'COG-M'!P1310</f>
        <v>0</v>
      </c>
    </row>
    <row r="1458" spans="1:6" x14ac:dyDescent="0.25">
      <c r="A1458">
        <v>556627</v>
      </c>
      <c r="B1458" s="56" t="s">
        <v>913</v>
      </c>
      <c r="C1458">
        <v>566</v>
      </c>
      <c r="D1458" s="161">
        <v>27</v>
      </c>
      <c r="F1458" s="159">
        <f>'COG-M'!P1311</f>
        <v>0</v>
      </c>
    </row>
    <row r="1459" spans="1:6" x14ac:dyDescent="0.25">
      <c r="A1459">
        <v>556711</v>
      </c>
      <c r="B1459" s="56" t="s">
        <v>913</v>
      </c>
      <c r="C1459">
        <v>567</v>
      </c>
      <c r="D1459" s="161">
        <v>11</v>
      </c>
      <c r="E1459" t="s">
        <v>318</v>
      </c>
      <c r="F1459" s="159">
        <f>'COG-M'!P1312</f>
        <v>0</v>
      </c>
    </row>
    <row r="1460" spans="1:6" x14ac:dyDescent="0.25">
      <c r="A1460">
        <v>556712</v>
      </c>
      <c r="B1460" s="56" t="s">
        <v>913</v>
      </c>
      <c r="C1460">
        <v>567</v>
      </c>
      <c r="D1460" s="161">
        <v>12</v>
      </c>
      <c r="F1460" s="159">
        <f>'COG-M'!P1313</f>
        <v>0</v>
      </c>
    </row>
    <row r="1461" spans="1:6" x14ac:dyDescent="0.25">
      <c r="A1461">
        <v>556714</v>
      </c>
      <c r="B1461" s="56" t="s">
        <v>913</v>
      </c>
      <c r="C1461">
        <v>567</v>
      </c>
      <c r="D1461" s="161">
        <v>14</v>
      </c>
      <c r="F1461" s="159">
        <f>'COG-M'!P1314</f>
        <v>0</v>
      </c>
    </row>
    <row r="1462" spans="1:6" x14ac:dyDescent="0.25">
      <c r="A1462">
        <v>556715</v>
      </c>
      <c r="B1462" s="56" t="s">
        <v>913</v>
      </c>
      <c r="C1462">
        <v>567</v>
      </c>
      <c r="D1462" s="161">
        <v>15</v>
      </c>
      <c r="F1462" s="159">
        <f>'COG-M'!P1315</f>
        <v>0</v>
      </c>
    </row>
    <row r="1463" spans="1:6" x14ac:dyDescent="0.25">
      <c r="A1463">
        <v>556716</v>
      </c>
      <c r="B1463" s="56" t="s">
        <v>913</v>
      </c>
      <c r="C1463">
        <v>567</v>
      </c>
      <c r="D1463" s="161">
        <v>16</v>
      </c>
      <c r="F1463" s="159">
        <f>'COG-M'!P1316</f>
        <v>0</v>
      </c>
    </row>
    <row r="1464" spans="1:6" x14ac:dyDescent="0.25">
      <c r="A1464">
        <v>556717</v>
      </c>
      <c r="B1464" s="56" t="s">
        <v>913</v>
      </c>
      <c r="C1464">
        <v>567</v>
      </c>
      <c r="D1464" s="161">
        <v>17</v>
      </c>
      <c r="F1464" s="159">
        <f>'COG-M'!P1317</f>
        <v>0</v>
      </c>
    </row>
    <row r="1465" spans="1:6" x14ac:dyDescent="0.25">
      <c r="A1465">
        <v>556725</v>
      </c>
      <c r="B1465" s="56" t="s">
        <v>913</v>
      </c>
      <c r="C1465">
        <v>567</v>
      </c>
      <c r="D1465" s="161">
        <v>25</v>
      </c>
      <c r="F1465" s="159">
        <f>'COG-M'!P1318</f>
        <v>0</v>
      </c>
    </row>
    <row r="1466" spans="1:6" x14ac:dyDescent="0.25">
      <c r="A1466">
        <v>556726</v>
      </c>
      <c r="B1466" s="56" t="s">
        <v>913</v>
      </c>
      <c r="C1466">
        <v>567</v>
      </c>
      <c r="D1466" s="161">
        <v>26</v>
      </c>
      <c r="F1466" s="159">
        <f>'COG-M'!P1319</f>
        <v>0</v>
      </c>
    </row>
    <row r="1467" spans="1:6" x14ac:dyDescent="0.25">
      <c r="A1467">
        <v>556727</v>
      </c>
      <c r="B1467" s="56" t="s">
        <v>913</v>
      </c>
      <c r="C1467">
        <v>567</v>
      </c>
      <c r="D1467" s="161">
        <v>27</v>
      </c>
      <c r="F1467" s="159">
        <f>'COG-M'!P1320</f>
        <v>0</v>
      </c>
    </row>
    <row r="1468" spans="1:6" x14ac:dyDescent="0.25">
      <c r="A1468">
        <v>556911</v>
      </c>
      <c r="B1468" s="56" t="s">
        <v>913</v>
      </c>
      <c r="C1468">
        <v>569</v>
      </c>
      <c r="D1468" s="161">
        <v>11</v>
      </c>
      <c r="E1468" t="s">
        <v>319</v>
      </c>
      <c r="F1468" s="159">
        <f>'COG-M'!P1321</f>
        <v>0</v>
      </c>
    </row>
    <row r="1469" spans="1:6" x14ac:dyDescent="0.25">
      <c r="A1469">
        <v>556912</v>
      </c>
      <c r="B1469" s="56" t="s">
        <v>913</v>
      </c>
      <c r="C1469">
        <v>569</v>
      </c>
      <c r="D1469" s="161">
        <v>12</v>
      </c>
      <c r="F1469" s="159">
        <f>'COG-M'!P1322</f>
        <v>0</v>
      </c>
    </row>
    <row r="1470" spans="1:6" x14ac:dyDescent="0.25">
      <c r="A1470">
        <v>556914</v>
      </c>
      <c r="B1470" s="56" t="s">
        <v>913</v>
      </c>
      <c r="C1470">
        <v>569</v>
      </c>
      <c r="D1470" s="161">
        <v>14</v>
      </c>
      <c r="F1470" s="159">
        <f>'COG-M'!P1323</f>
        <v>0</v>
      </c>
    </row>
    <row r="1471" spans="1:6" x14ac:dyDescent="0.25">
      <c r="A1471">
        <v>556915</v>
      </c>
      <c r="B1471" s="56" t="s">
        <v>913</v>
      </c>
      <c r="C1471">
        <v>569</v>
      </c>
      <c r="D1471" s="161">
        <v>15</v>
      </c>
      <c r="F1471" s="159">
        <f>'COG-M'!P1324</f>
        <v>0</v>
      </c>
    </row>
    <row r="1472" spans="1:6" x14ac:dyDescent="0.25">
      <c r="A1472">
        <v>556916</v>
      </c>
      <c r="B1472" s="56" t="s">
        <v>913</v>
      </c>
      <c r="C1472">
        <v>569</v>
      </c>
      <c r="D1472" s="161">
        <v>16</v>
      </c>
      <c r="F1472" s="159">
        <f>'COG-M'!P1325</f>
        <v>0</v>
      </c>
    </row>
    <row r="1473" spans="1:6" x14ac:dyDescent="0.25">
      <c r="A1473">
        <v>556917</v>
      </c>
      <c r="B1473" s="56" t="s">
        <v>913</v>
      </c>
      <c r="C1473">
        <v>569</v>
      </c>
      <c r="D1473" s="161">
        <v>17</v>
      </c>
      <c r="F1473" s="159">
        <f>'COG-M'!P1326</f>
        <v>0</v>
      </c>
    </row>
    <row r="1474" spans="1:6" x14ac:dyDescent="0.25">
      <c r="A1474">
        <v>556925</v>
      </c>
      <c r="B1474" s="56" t="s">
        <v>913</v>
      </c>
      <c r="C1474">
        <v>569</v>
      </c>
      <c r="D1474" s="161">
        <v>25</v>
      </c>
      <c r="F1474" s="159">
        <f>'COG-M'!P1327</f>
        <v>0</v>
      </c>
    </row>
    <row r="1475" spans="1:6" x14ac:dyDescent="0.25">
      <c r="A1475">
        <v>556926</v>
      </c>
      <c r="B1475" s="56" t="s">
        <v>913</v>
      </c>
      <c r="C1475">
        <v>569</v>
      </c>
      <c r="D1475" s="161">
        <v>26</v>
      </c>
      <c r="F1475" s="159">
        <f>'COG-M'!P1328</f>
        <v>0</v>
      </c>
    </row>
    <row r="1476" spans="1:6" x14ac:dyDescent="0.25">
      <c r="A1476">
        <v>556927</v>
      </c>
      <c r="B1476" s="56" t="s">
        <v>913</v>
      </c>
      <c r="C1476">
        <v>569</v>
      </c>
      <c r="D1476" s="161">
        <v>27</v>
      </c>
      <c r="F1476" s="159">
        <f>'COG-M'!P1329</f>
        <v>0</v>
      </c>
    </row>
    <row r="1477" spans="1:6" x14ac:dyDescent="0.25">
      <c r="A1477">
        <v>570000</v>
      </c>
      <c r="B1477" s="56" t="s">
        <v>913</v>
      </c>
      <c r="C1477">
        <v>5700</v>
      </c>
      <c r="D1477" s="161">
        <v>0</v>
      </c>
      <c r="E1477" t="s">
        <v>320</v>
      </c>
      <c r="F1477" s="159">
        <f>'COG-M'!P1330</f>
        <v>0</v>
      </c>
    </row>
    <row r="1478" spans="1:6" x14ac:dyDescent="0.25">
      <c r="A1478">
        <v>557111</v>
      </c>
      <c r="B1478" s="56" t="s">
        <v>913</v>
      </c>
      <c r="C1478">
        <v>571</v>
      </c>
      <c r="D1478" s="161">
        <v>11</v>
      </c>
      <c r="E1478" t="s">
        <v>321</v>
      </c>
      <c r="F1478" s="159">
        <f>'COG-M'!P1331</f>
        <v>0</v>
      </c>
    </row>
    <row r="1479" spans="1:6" x14ac:dyDescent="0.25">
      <c r="A1479">
        <v>557112</v>
      </c>
      <c r="B1479" s="56" t="s">
        <v>913</v>
      </c>
      <c r="C1479">
        <v>571</v>
      </c>
      <c r="D1479" s="161">
        <v>12</v>
      </c>
      <c r="F1479" s="159">
        <f>'COG-M'!P1332</f>
        <v>0</v>
      </c>
    </row>
    <row r="1480" spans="1:6" x14ac:dyDescent="0.25">
      <c r="A1480">
        <v>557114</v>
      </c>
      <c r="B1480" s="56" t="s">
        <v>913</v>
      </c>
      <c r="C1480">
        <v>571</v>
      </c>
      <c r="D1480" s="161">
        <v>14</v>
      </c>
      <c r="F1480" s="159">
        <f>'COG-M'!P1333</f>
        <v>0</v>
      </c>
    </row>
    <row r="1481" spans="1:6" x14ac:dyDescent="0.25">
      <c r="A1481">
        <v>557115</v>
      </c>
      <c r="B1481" s="56" t="s">
        <v>913</v>
      </c>
      <c r="C1481">
        <v>571</v>
      </c>
      <c r="D1481" s="161">
        <v>15</v>
      </c>
      <c r="F1481" s="159">
        <f>'COG-M'!P1334</f>
        <v>0</v>
      </c>
    </row>
    <row r="1482" spans="1:6" x14ac:dyDescent="0.25">
      <c r="A1482">
        <v>557116</v>
      </c>
      <c r="B1482" s="56" t="s">
        <v>913</v>
      </c>
      <c r="C1482">
        <v>571</v>
      </c>
      <c r="D1482" s="161">
        <v>16</v>
      </c>
      <c r="F1482" s="159">
        <f>'COG-M'!P1335</f>
        <v>0</v>
      </c>
    </row>
    <row r="1483" spans="1:6" x14ac:dyDescent="0.25">
      <c r="A1483">
        <v>557117</v>
      </c>
      <c r="B1483" s="56" t="s">
        <v>913</v>
      </c>
      <c r="C1483">
        <v>571</v>
      </c>
      <c r="D1483" s="161">
        <v>17</v>
      </c>
      <c r="F1483" s="159">
        <f>'COG-M'!P1336</f>
        <v>0</v>
      </c>
    </row>
    <row r="1484" spans="1:6" x14ac:dyDescent="0.25">
      <c r="A1484">
        <v>557125</v>
      </c>
      <c r="B1484" s="56" t="s">
        <v>913</v>
      </c>
      <c r="C1484">
        <v>571</v>
      </c>
      <c r="D1484" s="161">
        <v>25</v>
      </c>
      <c r="F1484" s="159">
        <f>'COG-M'!P1337</f>
        <v>0</v>
      </c>
    </row>
    <row r="1485" spans="1:6" x14ac:dyDescent="0.25">
      <c r="A1485">
        <v>557126</v>
      </c>
      <c r="B1485" s="56" t="s">
        <v>913</v>
      </c>
      <c r="C1485">
        <v>571</v>
      </c>
      <c r="D1485" s="161">
        <v>26</v>
      </c>
      <c r="F1485" s="159">
        <f>'COG-M'!P1338</f>
        <v>0</v>
      </c>
    </row>
    <row r="1486" spans="1:6" x14ac:dyDescent="0.25">
      <c r="A1486">
        <v>557127</v>
      </c>
      <c r="B1486" s="56" t="s">
        <v>913</v>
      </c>
      <c r="C1486">
        <v>571</v>
      </c>
      <c r="D1486" s="161">
        <v>27</v>
      </c>
      <c r="F1486" s="159">
        <f>'COG-M'!P1339</f>
        <v>0</v>
      </c>
    </row>
    <row r="1487" spans="1:6" x14ac:dyDescent="0.25">
      <c r="A1487">
        <v>557211</v>
      </c>
      <c r="B1487" s="56" t="s">
        <v>913</v>
      </c>
      <c r="C1487">
        <v>572</v>
      </c>
      <c r="D1487" s="161">
        <v>11</v>
      </c>
      <c r="E1487" t="s">
        <v>322</v>
      </c>
      <c r="F1487" s="159">
        <f>'COG-M'!P1340</f>
        <v>0</v>
      </c>
    </row>
    <row r="1488" spans="1:6" x14ac:dyDescent="0.25">
      <c r="A1488">
        <v>557212</v>
      </c>
      <c r="B1488" s="56" t="s">
        <v>913</v>
      </c>
      <c r="C1488">
        <v>572</v>
      </c>
      <c r="D1488" s="161">
        <v>12</v>
      </c>
      <c r="F1488" s="159">
        <f>'COG-M'!P1341</f>
        <v>0</v>
      </c>
    </row>
    <row r="1489" spans="1:6" x14ac:dyDescent="0.25">
      <c r="A1489">
        <v>557214</v>
      </c>
      <c r="B1489" s="56" t="s">
        <v>913</v>
      </c>
      <c r="C1489">
        <v>572</v>
      </c>
      <c r="D1489" s="161">
        <v>14</v>
      </c>
      <c r="F1489" s="159">
        <f>'COG-M'!P1342</f>
        <v>0</v>
      </c>
    </row>
    <row r="1490" spans="1:6" x14ac:dyDescent="0.25">
      <c r="A1490">
        <v>557215</v>
      </c>
      <c r="B1490" s="56" t="s">
        <v>913</v>
      </c>
      <c r="C1490">
        <v>572</v>
      </c>
      <c r="D1490" s="161">
        <v>15</v>
      </c>
      <c r="F1490" s="159">
        <f>'COG-M'!P1343</f>
        <v>0</v>
      </c>
    </row>
    <row r="1491" spans="1:6" x14ac:dyDescent="0.25">
      <c r="A1491">
        <v>557216</v>
      </c>
      <c r="B1491" s="56" t="s">
        <v>913</v>
      </c>
      <c r="C1491">
        <v>572</v>
      </c>
      <c r="D1491" s="161">
        <v>16</v>
      </c>
      <c r="F1491" s="159">
        <f>'COG-M'!P1344</f>
        <v>0</v>
      </c>
    </row>
    <row r="1492" spans="1:6" x14ac:dyDescent="0.25">
      <c r="A1492">
        <v>557217</v>
      </c>
      <c r="B1492" s="56" t="s">
        <v>913</v>
      </c>
      <c r="C1492">
        <v>572</v>
      </c>
      <c r="D1492" s="161">
        <v>17</v>
      </c>
      <c r="F1492" s="159">
        <f>'COG-M'!P1345</f>
        <v>0</v>
      </c>
    </row>
    <row r="1493" spans="1:6" x14ac:dyDescent="0.25">
      <c r="A1493">
        <v>557225</v>
      </c>
      <c r="B1493" s="56" t="s">
        <v>913</v>
      </c>
      <c r="C1493">
        <v>572</v>
      </c>
      <c r="D1493" s="161">
        <v>25</v>
      </c>
      <c r="F1493" s="159">
        <f>'COG-M'!P1346</f>
        <v>0</v>
      </c>
    </row>
    <row r="1494" spans="1:6" x14ac:dyDescent="0.25">
      <c r="A1494">
        <v>557226</v>
      </c>
      <c r="B1494" s="56" t="s">
        <v>913</v>
      </c>
      <c r="C1494">
        <v>572</v>
      </c>
      <c r="D1494" s="161">
        <v>26</v>
      </c>
      <c r="F1494" s="159">
        <f>'COG-M'!P1347</f>
        <v>0</v>
      </c>
    </row>
    <row r="1495" spans="1:6" x14ac:dyDescent="0.25">
      <c r="A1495">
        <v>557227</v>
      </c>
      <c r="B1495" s="56" t="s">
        <v>913</v>
      </c>
      <c r="C1495">
        <v>572</v>
      </c>
      <c r="D1495" s="161">
        <v>27</v>
      </c>
      <c r="F1495" s="159">
        <f>'COG-M'!P1348</f>
        <v>0</v>
      </c>
    </row>
    <row r="1496" spans="1:6" x14ac:dyDescent="0.25">
      <c r="A1496">
        <v>557311</v>
      </c>
      <c r="B1496" s="56" t="s">
        <v>913</v>
      </c>
      <c r="C1496">
        <v>573</v>
      </c>
      <c r="D1496" s="161">
        <v>11</v>
      </c>
      <c r="E1496" t="s">
        <v>323</v>
      </c>
      <c r="F1496" s="159">
        <f>'COG-M'!P1349</f>
        <v>0</v>
      </c>
    </row>
    <row r="1497" spans="1:6" x14ac:dyDescent="0.25">
      <c r="A1497">
        <v>557312</v>
      </c>
      <c r="B1497" s="56" t="s">
        <v>913</v>
      </c>
      <c r="C1497">
        <v>573</v>
      </c>
      <c r="D1497" s="161">
        <v>12</v>
      </c>
      <c r="F1497" s="159">
        <f>'COG-M'!P1350</f>
        <v>0</v>
      </c>
    </row>
    <row r="1498" spans="1:6" x14ac:dyDescent="0.25">
      <c r="A1498">
        <v>557314</v>
      </c>
      <c r="B1498" s="56" t="s">
        <v>913</v>
      </c>
      <c r="C1498">
        <v>573</v>
      </c>
      <c r="D1498" s="161">
        <v>14</v>
      </c>
      <c r="F1498" s="159">
        <f>'COG-M'!P1351</f>
        <v>0</v>
      </c>
    </row>
    <row r="1499" spans="1:6" x14ac:dyDescent="0.25">
      <c r="A1499">
        <v>557315</v>
      </c>
      <c r="B1499" s="56" t="s">
        <v>913</v>
      </c>
      <c r="C1499">
        <v>573</v>
      </c>
      <c r="D1499" s="161">
        <v>15</v>
      </c>
      <c r="F1499" s="159">
        <f>'COG-M'!P1352</f>
        <v>0</v>
      </c>
    </row>
    <row r="1500" spans="1:6" x14ac:dyDescent="0.25">
      <c r="A1500">
        <v>557316</v>
      </c>
      <c r="B1500" s="56" t="s">
        <v>913</v>
      </c>
      <c r="C1500">
        <v>573</v>
      </c>
      <c r="D1500" s="161">
        <v>16</v>
      </c>
      <c r="F1500" s="159">
        <f>'COG-M'!P1353</f>
        <v>0</v>
      </c>
    </row>
    <row r="1501" spans="1:6" x14ac:dyDescent="0.25">
      <c r="A1501">
        <v>557317</v>
      </c>
      <c r="B1501" s="56" t="s">
        <v>913</v>
      </c>
      <c r="C1501">
        <v>573</v>
      </c>
      <c r="D1501" s="161">
        <v>17</v>
      </c>
      <c r="F1501" s="159">
        <f>'COG-M'!P1354</f>
        <v>0</v>
      </c>
    </row>
    <row r="1502" spans="1:6" x14ac:dyDescent="0.25">
      <c r="A1502">
        <v>557325</v>
      </c>
      <c r="B1502" s="56" t="s">
        <v>913</v>
      </c>
      <c r="C1502">
        <v>573</v>
      </c>
      <c r="D1502" s="161">
        <v>25</v>
      </c>
      <c r="F1502" s="159">
        <f>'COG-M'!P1355</f>
        <v>0</v>
      </c>
    </row>
    <row r="1503" spans="1:6" x14ac:dyDescent="0.25">
      <c r="A1503">
        <v>557326</v>
      </c>
      <c r="B1503" s="56" t="s">
        <v>913</v>
      </c>
      <c r="C1503">
        <v>573</v>
      </c>
      <c r="D1503" s="161">
        <v>26</v>
      </c>
      <c r="F1503" s="159">
        <f>'COG-M'!P1356</f>
        <v>0</v>
      </c>
    </row>
    <row r="1504" spans="1:6" x14ac:dyDescent="0.25">
      <c r="A1504">
        <v>557327</v>
      </c>
      <c r="B1504" s="56" t="s">
        <v>913</v>
      </c>
      <c r="C1504">
        <v>573</v>
      </c>
      <c r="D1504" s="161">
        <v>27</v>
      </c>
      <c r="F1504" s="159">
        <f>'COG-M'!P1357</f>
        <v>0</v>
      </c>
    </row>
    <row r="1505" spans="1:6" x14ac:dyDescent="0.25">
      <c r="A1505">
        <v>557411</v>
      </c>
      <c r="B1505" s="56" t="s">
        <v>913</v>
      </c>
      <c r="C1505">
        <v>574</v>
      </c>
      <c r="D1505" s="161">
        <v>11</v>
      </c>
      <c r="E1505" t="s">
        <v>324</v>
      </c>
      <c r="F1505" s="159">
        <f>'COG-M'!P1358</f>
        <v>0</v>
      </c>
    </row>
    <row r="1506" spans="1:6" x14ac:dyDescent="0.25">
      <c r="A1506">
        <v>557412</v>
      </c>
      <c r="B1506" s="56" t="s">
        <v>913</v>
      </c>
      <c r="C1506">
        <v>574</v>
      </c>
      <c r="D1506" s="161">
        <v>12</v>
      </c>
      <c r="F1506" s="159">
        <f>'COG-M'!P1359</f>
        <v>0</v>
      </c>
    </row>
    <row r="1507" spans="1:6" x14ac:dyDescent="0.25">
      <c r="A1507">
        <v>557414</v>
      </c>
      <c r="B1507" s="56" t="s">
        <v>913</v>
      </c>
      <c r="C1507">
        <v>574</v>
      </c>
      <c r="D1507" s="161">
        <v>14</v>
      </c>
      <c r="F1507" s="159">
        <f>'COG-M'!P1360</f>
        <v>0</v>
      </c>
    </row>
    <row r="1508" spans="1:6" x14ac:dyDescent="0.25">
      <c r="A1508">
        <v>557415</v>
      </c>
      <c r="B1508" s="56" t="s">
        <v>913</v>
      </c>
      <c r="C1508">
        <v>574</v>
      </c>
      <c r="D1508" s="161">
        <v>15</v>
      </c>
      <c r="F1508" s="159">
        <f>'COG-M'!P1361</f>
        <v>0</v>
      </c>
    </row>
    <row r="1509" spans="1:6" x14ac:dyDescent="0.25">
      <c r="A1509">
        <v>557416</v>
      </c>
      <c r="B1509" s="56" t="s">
        <v>913</v>
      </c>
      <c r="C1509">
        <v>574</v>
      </c>
      <c r="D1509" s="161">
        <v>16</v>
      </c>
      <c r="F1509" s="159">
        <f>'COG-M'!P1362</f>
        <v>0</v>
      </c>
    </row>
    <row r="1510" spans="1:6" x14ac:dyDescent="0.25">
      <c r="A1510">
        <v>557417</v>
      </c>
      <c r="B1510" s="56" t="s">
        <v>913</v>
      </c>
      <c r="C1510">
        <v>574</v>
      </c>
      <c r="D1510" s="161">
        <v>17</v>
      </c>
      <c r="F1510" s="159">
        <f>'COG-M'!P1363</f>
        <v>0</v>
      </c>
    </row>
    <row r="1511" spans="1:6" x14ac:dyDescent="0.25">
      <c r="A1511">
        <v>557425</v>
      </c>
      <c r="B1511" s="56" t="s">
        <v>913</v>
      </c>
      <c r="C1511">
        <v>574</v>
      </c>
      <c r="D1511" s="161">
        <v>25</v>
      </c>
      <c r="F1511" s="159">
        <f>'COG-M'!P1364</f>
        <v>0</v>
      </c>
    </row>
    <row r="1512" spans="1:6" x14ac:dyDescent="0.25">
      <c r="A1512">
        <v>557426</v>
      </c>
      <c r="B1512" s="56" t="s">
        <v>913</v>
      </c>
      <c r="C1512">
        <v>574</v>
      </c>
      <c r="D1512" s="161">
        <v>26</v>
      </c>
      <c r="F1512" s="159">
        <f>'COG-M'!P1365</f>
        <v>0</v>
      </c>
    </row>
    <row r="1513" spans="1:6" x14ac:dyDescent="0.25">
      <c r="A1513">
        <v>557427</v>
      </c>
      <c r="B1513" s="56" t="s">
        <v>913</v>
      </c>
      <c r="C1513">
        <v>574</v>
      </c>
      <c r="D1513" s="161">
        <v>27</v>
      </c>
      <c r="F1513" s="159">
        <f>'COG-M'!P1366</f>
        <v>0</v>
      </c>
    </row>
    <row r="1514" spans="1:6" x14ac:dyDescent="0.25">
      <c r="A1514">
        <v>557511</v>
      </c>
      <c r="B1514" s="56" t="s">
        <v>913</v>
      </c>
      <c r="C1514">
        <v>575</v>
      </c>
      <c r="D1514" s="161">
        <v>11</v>
      </c>
      <c r="E1514" t="s">
        <v>325</v>
      </c>
      <c r="F1514" s="159">
        <f>'COG-M'!P1367</f>
        <v>0</v>
      </c>
    </row>
    <row r="1515" spans="1:6" x14ac:dyDescent="0.25">
      <c r="A1515">
        <v>557512</v>
      </c>
      <c r="B1515" s="56" t="s">
        <v>913</v>
      </c>
      <c r="C1515">
        <v>575</v>
      </c>
      <c r="D1515" s="161">
        <v>12</v>
      </c>
      <c r="F1515" s="159">
        <f>'COG-M'!P1368</f>
        <v>0</v>
      </c>
    </row>
    <row r="1516" spans="1:6" x14ac:dyDescent="0.25">
      <c r="A1516">
        <v>557514</v>
      </c>
      <c r="B1516" s="56" t="s">
        <v>913</v>
      </c>
      <c r="C1516">
        <v>575</v>
      </c>
      <c r="D1516" s="161">
        <v>14</v>
      </c>
      <c r="F1516" s="159">
        <f>'COG-M'!P1369</f>
        <v>0</v>
      </c>
    </row>
    <row r="1517" spans="1:6" x14ac:dyDescent="0.25">
      <c r="A1517">
        <v>557515</v>
      </c>
      <c r="B1517" s="56" t="s">
        <v>913</v>
      </c>
      <c r="C1517">
        <v>575</v>
      </c>
      <c r="D1517" s="161">
        <v>15</v>
      </c>
      <c r="F1517" s="159">
        <f>'COG-M'!P1370</f>
        <v>0</v>
      </c>
    </row>
    <row r="1518" spans="1:6" x14ac:dyDescent="0.25">
      <c r="A1518">
        <v>557516</v>
      </c>
      <c r="B1518" s="56" t="s">
        <v>913</v>
      </c>
      <c r="C1518">
        <v>575</v>
      </c>
      <c r="D1518" s="161">
        <v>16</v>
      </c>
      <c r="F1518" s="159">
        <f>'COG-M'!P1371</f>
        <v>0</v>
      </c>
    </row>
    <row r="1519" spans="1:6" x14ac:dyDescent="0.25">
      <c r="A1519">
        <v>557517</v>
      </c>
      <c r="B1519" s="56" t="s">
        <v>913</v>
      </c>
      <c r="C1519">
        <v>575</v>
      </c>
      <c r="D1519" s="161">
        <v>17</v>
      </c>
      <c r="F1519" s="159">
        <f>'COG-M'!P1372</f>
        <v>0</v>
      </c>
    </row>
    <row r="1520" spans="1:6" x14ac:dyDescent="0.25">
      <c r="A1520">
        <v>557525</v>
      </c>
      <c r="B1520" s="56" t="s">
        <v>913</v>
      </c>
      <c r="C1520">
        <v>575</v>
      </c>
      <c r="D1520" s="161">
        <v>25</v>
      </c>
      <c r="F1520" s="159">
        <f>'COG-M'!P1373</f>
        <v>0</v>
      </c>
    </row>
    <row r="1521" spans="1:6" x14ac:dyDescent="0.25">
      <c r="A1521">
        <v>557526</v>
      </c>
      <c r="B1521" s="56" t="s">
        <v>913</v>
      </c>
      <c r="C1521">
        <v>575</v>
      </c>
      <c r="D1521" s="161">
        <v>26</v>
      </c>
      <c r="F1521" s="159">
        <f>'COG-M'!P1374</f>
        <v>0</v>
      </c>
    </row>
    <row r="1522" spans="1:6" x14ac:dyDescent="0.25">
      <c r="A1522">
        <v>557527</v>
      </c>
      <c r="B1522" s="56" t="s">
        <v>913</v>
      </c>
      <c r="C1522">
        <v>575</v>
      </c>
      <c r="D1522" s="161">
        <v>27</v>
      </c>
      <c r="F1522" s="159">
        <f>'COG-M'!P1375</f>
        <v>0</v>
      </c>
    </row>
    <row r="1523" spans="1:6" x14ac:dyDescent="0.25">
      <c r="A1523">
        <v>557611</v>
      </c>
      <c r="B1523" s="56" t="s">
        <v>913</v>
      </c>
      <c r="C1523">
        <v>576</v>
      </c>
      <c r="D1523" s="161">
        <v>11</v>
      </c>
      <c r="E1523" t="s">
        <v>326</v>
      </c>
      <c r="F1523" s="159">
        <f>'COG-M'!P1376</f>
        <v>0</v>
      </c>
    </row>
    <row r="1524" spans="1:6" x14ac:dyDescent="0.25">
      <c r="A1524">
        <v>557612</v>
      </c>
      <c r="B1524" s="56" t="s">
        <v>913</v>
      </c>
      <c r="C1524">
        <v>576</v>
      </c>
      <c r="D1524" s="161">
        <v>12</v>
      </c>
      <c r="F1524" s="159">
        <f>'COG-M'!P1377</f>
        <v>0</v>
      </c>
    </row>
    <row r="1525" spans="1:6" x14ac:dyDescent="0.25">
      <c r="A1525">
        <v>557614</v>
      </c>
      <c r="B1525" s="56" t="s">
        <v>913</v>
      </c>
      <c r="C1525">
        <v>576</v>
      </c>
      <c r="D1525" s="161">
        <v>14</v>
      </c>
      <c r="F1525" s="159">
        <f>'COG-M'!P1378</f>
        <v>0</v>
      </c>
    </row>
    <row r="1526" spans="1:6" x14ac:dyDescent="0.25">
      <c r="A1526">
        <v>557615</v>
      </c>
      <c r="B1526" s="56" t="s">
        <v>913</v>
      </c>
      <c r="C1526">
        <v>576</v>
      </c>
      <c r="D1526" s="161">
        <v>15</v>
      </c>
      <c r="F1526" s="159">
        <f>'COG-M'!P1379</f>
        <v>0</v>
      </c>
    </row>
    <row r="1527" spans="1:6" x14ac:dyDescent="0.25">
      <c r="A1527">
        <v>557616</v>
      </c>
      <c r="B1527" s="56" t="s">
        <v>913</v>
      </c>
      <c r="C1527">
        <v>576</v>
      </c>
      <c r="D1527" s="161">
        <v>16</v>
      </c>
      <c r="F1527" s="159">
        <f>'COG-M'!P1380</f>
        <v>0</v>
      </c>
    </row>
    <row r="1528" spans="1:6" x14ac:dyDescent="0.25">
      <c r="A1528">
        <v>557617</v>
      </c>
      <c r="B1528" s="56" t="s">
        <v>913</v>
      </c>
      <c r="C1528">
        <v>576</v>
      </c>
      <c r="D1528" s="161">
        <v>17</v>
      </c>
      <c r="F1528" s="159">
        <f>'COG-M'!P1381</f>
        <v>0</v>
      </c>
    </row>
    <row r="1529" spans="1:6" x14ac:dyDescent="0.25">
      <c r="A1529">
        <v>557625</v>
      </c>
      <c r="B1529" s="56" t="s">
        <v>913</v>
      </c>
      <c r="C1529">
        <v>576</v>
      </c>
      <c r="D1529" s="161">
        <v>25</v>
      </c>
      <c r="F1529" s="159">
        <f>'COG-M'!P1382</f>
        <v>0</v>
      </c>
    </row>
    <row r="1530" spans="1:6" x14ac:dyDescent="0.25">
      <c r="A1530">
        <v>557626</v>
      </c>
      <c r="B1530" s="56" t="s">
        <v>913</v>
      </c>
      <c r="C1530">
        <v>576</v>
      </c>
      <c r="D1530" s="161">
        <v>26</v>
      </c>
      <c r="F1530" s="159">
        <f>'COG-M'!P1383</f>
        <v>0</v>
      </c>
    </row>
    <row r="1531" spans="1:6" x14ac:dyDescent="0.25">
      <c r="A1531">
        <v>557627</v>
      </c>
      <c r="B1531" s="56" t="s">
        <v>913</v>
      </c>
      <c r="C1531">
        <v>576</v>
      </c>
      <c r="D1531" s="161">
        <v>27</v>
      </c>
      <c r="F1531" s="159">
        <f>'COG-M'!P1384</f>
        <v>0</v>
      </c>
    </row>
    <row r="1532" spans="1:6" x14ac:dyDescent="0.25">
      <c r="A1532">
        <v>557711</v>
      </c>
      <c r="B1532" s="56" t="s">
        <v>913</v>
      </c>
      <c r="C1532">
        <v>577</v>
      </c>
      <c r="D1532" s="161">
        <v>11</v>
      </c>
      <c r="E1532" t="s">
        <v>327</v>
      </c>
      <c r="F1532" s="159">
        <f>'COG-M'!P1385</f>
        <v>0</v>
      </c>
    </row>
    <row r="1533" spans="1:6" x14ac:dyDescent="0.25">
      <c r="A1533">
        <v>557712</v>
      </c>
      <c r="B1533" s="56" t="s">
        <v>913</v>
      </c>
      <c r="C1533">
        <v>577</v>
      </c>
      <c r="D1533" s="161">
        <v>12</v>
      </c>
      <c r="F1533" s="159">
        <f>'COG-M'!P1386</f>
        <v>0</v>
      </c>
    </row>
    <row r="1534" spans="1:6" x14ac:dyDescent="0.25">
      <c r="A1534">
        <v>557714</v>
      </c>
      <c r="B1534" s="56" t="s">
        <v>913</v>
      </c>
      <c r="C1534">
        <v>577</v>
      </c>
      <c r="D1534" s="161">
        <v>14</v>
      </c>
      <c r="F1534" s="159">
        <f>'COG-M'!P1387</f>
        <v>0</v>
      </c>
    </row>
    <row r="1535" spans="1:6" x14ac:dyDescent="0.25">
      <c r="A1535">
        <v>557715</v>
      </c>
      <c r="B1535" s="56" t="s">
        <v>913</v>
      </c>
      <c r="C1535">
        <v>577</v>
      </c>
      <c r="D1535" s="161">
        <v>15</v>
      </c>
      <c r="F1535" s="159">
        <f>'COG-M'!P1388</f>
        <v>0</v>
      </c>
    </row>
    <row r="1536" spans="1:6" x14ac:dyDescent="0.25">
      <c r="A1536">
        <v>557716</v>
      </c>
      <c r="B1536" s="56" t="s">
        <v>913</v>
      </c>
      <c r="C1536">
        <v>577</v>
      </c>
      <c r="D1536" s="161">
        <v>16</v>
      </c>
      <c r="F1536" s="159">
        <f>'COG-M'!P1389</f>
        <v>0</v>
      </c>
    </row>
    <row r="1537" spans="1:6" x14ac:dyDescent="0.25">
      <c r="A1537">
        <v>557717</v>
      </c>
      <c r="B1537" s="56" t="s">
        <v>913</v>
      </c>
      <c r="C1537">
        <v>577</v>
      </c>
      <c r="D1537" s="161">
        <v>17</v>
      </c>
      <c r="F1537" s="159">
        <f>'COG-M'!P1390</f>
        <v>0</v>
      </c>
    </row>
    <row r="1538" spans="1:6" x14ac:dyDescent="0.25">
      <c r="A1538">
        <v>557725</v>
      </c>
      <c r="B1538" s="56" t="s">
        <v>913</v>
      </c>
      <c r="C1538">
        <v>577</v>
      </c>
      <c r="D1538" s="161">
        <v>25</v>
      </c>
      <c r="F1538" s="159">
        <f>'COG-M'!P1391</f>
        <v>0</v>
      </c>
    </row>
    <row r="1539" spans="1:6" x14ac:dyDescent="0.25">
      <c r="A1539">
        <v>557726</v>
      </c>
      <c r="B1539" s="56" t="s">
        <v>913</v>
      </c>
      <c r="C1539">
        <v>577</v>
      </c>
      <c r="D1539" s="161">
        <v>26</v>
      </c>
      <c r="F1539" s="159">
        <f>'COG-M'!P1392</f>
        <v>0</v>
      </c>
    </row>
    <row r="1540" spans="1:6" x14ac:dyDescent="0.25">
      <c r="A1540">
        <v>557727</v>
      </c>
      <c r="B1540" s="56" t="s">
        <v>913</v>
      </c>
      <c r="C1540">
        <v>577</v>
      </c>
      <c r="D1540" s="161">
        <v>27</v>
      </c>
      <c r="F1540" s="159">
        <f>'COG-M'!P1393</f>
        <v>0</v>
      </c>
    </row>
    <row r="1541" spans="1:6" x14ac:dyDescent="0.25">
      <c r="A1541">
        <v>557811</v>
      </c>
      <c r="B1541" s="56" t="s">
        <v>913</v>
      </c>
      <c r="C1541">
        <v>578</v>
      </c>
      <c r="D1541" s="161">
        <v>11</v>
      </c>
      <c r="E1541" t="s">
        <v>328</v>
      </c>
      <c r="F1541" s="159">
        <f>'COG-M'!P1394</f>
        <v>0</v>
      </c>
    </row>
    <row r="1542" spans="1:6" x14ac:dyDescent="0.25">
      <c r="A1542">
        <v>557812</v>
      </c>
      <c r="B1542" s="56" t="s">
        <v>913</v>
      </c>
      <c r="C1542">
        <v>578</v>
      </c>
      <c r="D1542" s="161">
        <v>12</v>
      </c>
      <c r="F1542" s="159">
        <f>'COG-M'!P1395</f>
        <v>0</v>
      </c>
    </row>
    <row r="1543" spans="1:6" x14ac:dyDescent="0.25">
      <c r="A1543">
        <v>557814</v>
      </c>
      <c r="B1543" s="56" t="s">
        <v>913</v>
      </c>
      <c r="C1543">
        <v>578</v>
      </c>
      <c r="D1543" s="161">
        <v>14</v>
      </c>
      <c r="F1543" s="159">
        <f>'COG-M'!P1396</f>
        <v>0</v>
      </c>
    </row>
    <row r="1544" spans="1:6" x14ac:dyDescent="0.25">
      <c r="A1544">
        <v>557815</v>
      </c>
      <c r="B1544" s="56" t="s">
        <v>913</v>
      </c>
      <c r="C1544">
        <v>578</v>
      </c>
      <c r="D1544" s="161">
        <v>15</v>
      </c>
      <c r="F1544" s="159">
        <f>'COG-M'!P1397</f>
        <v>0</v>
      </c>
    </row>
    <row r="1545" spans="1:6" x14ac:dyDescent="0.25">
      <c r="A1545">
        <v>557816</v>
      </c>
      <c r="B1545" s="56" t="s">
        <v>913</v>
      </c>
      <c r="C1545">
        <v>578</v>
      </c>
      <c r="D1545" s="161">
        <v>16</v>
      </c>
      <c r="F1545" s="159">
        <f>'COG-M'!P1398</f>
        <v>0</v>
      </c>
    </row>
    <row r="1546" spans="1:6" x14ac:dyDescent="0.25">
      <c r="A1546">
        <v>557817</v>
      </c>
      <c r="B1546" s="56" t="s">
        <v>913</v>
      </c>
      <c r="C1546">
        <v>578</v>
      </c>
      <c r="D1546" s="161">
        <v>17</v>
      </c>
      <c r="F1546" s="159">
        <f>'COG-M'!P1399</f>
        <v>0</v>
      </c>
    </row>
    <row r="1547" spans="1:6" x14ac:dyDescent="0.25">
      <c r="A1547">
        <v>557825</v>
      </c>
      <c r="B1547" s="56" t="s">
        <v>913</v>
      </c>
      <c r="C1547">
        <v>578</v>
      </c>
      <c r="D1547" s="161">
        <v>25</v>
      </c>
      <c r="F1547" s="159">
        <f>'COG-M'!P1400</f>
        <v>0</v>
      </c>
    </row>
    <row r="1548" spans="1:6" x14ac:dyDescent="0.25">
      <c r="A1548">
        <v>557826</v>
      </c>
      <c r="B1548" s="56" t="s">
        <v>913</v>
      </c>
      <c r="C1548">
        <v>578</v>
      </c>
      <c r="D1548" s="161">
        <v>26</v>
      </c>
      <c r="F1548" s="159">
        <f>'COG-M'!P1401</f>
        <v>0</v>
      </c>
    </row>
    <row r="1549" spans="1:6" x14ac:dyDescent="0.25">
      <c r="A1549">
        <v>557827</v>
      </c>
      <c r="B1549" s="56" t="s">
        <v>913</v>
      </c>
      <c r="C1549">
        <v>578</v>
      </c>
      <c r="D1549" s="161">
        <v>27</v>
      </c>
      <c r="F1549" s="159">
        <f>'COG-M'!P1402</f>
        <v>0</v>
      </c>
    </row>
    <row r="1550" spans="1:6" x14ac:dyDescent="0.25">
      <c r="A1550">
        <v>557911</v>
      </c>
      <c r="B1550" s="56" t="s">
        <v>913</v>
      </c>
      <c r="C1550">
        <v>579</v>
      </c>
      <c r="D1550" s="161">
        <v>11</v>
      </c>
      <c r="E1550" t="s">
        <v>329</v>
      </c>
      <c r="F1550" s="159">
        <f>'COG-M'!P1403</f>
        <v>0</v>
      </c>
    </row>
    <row r="1551" spans="1:6" x14ac:dyDescent="0.25">
      <c r="A1551">
        <v>557912</v>
      </c>
      <c r="B1551" s="56" t="s">
        <v>913</v>
      </c>
      <c r="C1551">
        <v>579</v>
      </c>
      <c r="D1551" s="161">
        <v>12</v>
      </c>
      <c r="F1551" s="159">
        <f>'COG-M'!P1404</f>
        <v>0</v>
      </c>
    </row>
    <row r="1552" spans="1:6" x14ac:dyDescent="0.25">
      <c r="A1552">
        <v>557914</v>
      </c>
      <c r="B1552" s="56" t="s">
        <v>913</v>
      </c>
      <c r="C1552">
        <v>579</v>
      </c>
      <c r="D1552" s="161">
        <v>14</v>
      </c>
      <c r="F1552" s="159">
        <f>'COG-M'!P1405</f>
        <v>0</v>
      </c>
    </row>
    <row r="1553" spans="1:6" x14ac:dyDescent="0.25">
      <c r="A1553">
        <v>557915</v>
      </c>
      <c r="B1553" s="56" t="s">
        <v>913</v>
      </c>
      <c r="C1553">
        <v>579</v>
      </c>
      <c r="D1553" s="161">
        <v>15</v>
      </c>
      <c r="F1553" s="159">
        <f>'COG-M'!P1406</f>
        <v>0</v>
      </c>
    </row>
    <row r="1554" spans="1:6" x14ac:dyDescent="0.25">
      <c r="A1554">
        <v>557916</v>
      </c>
      <c r="B1554" s="56" t="s">
        <v>913</v>
      </c>
      <c r="C1554">
        <v>579</v>
      </c>
      <c r="D1554" s="161">
        <v>16</v>
      </c>
      <c r="F1554" s="159">
        <f>'COG-M'!P1407</f>
        <v>0</v>
      </c>
    </row>
    <row r="1555" spans="1:6" x14ac:dyDescent="0.25">
      <c r="A1555">
        <v>557917</v>
      </c>
      <c r="B1555" s="56" t="s">
        <v>913</v>
      </c>
      <c r="C1555">
        <v>579</v>
      </c>
      <c r="D1555" s="161">
        <v>17</v>
      </c>
      <c r="F1555" s="159">
        <f>'COG-M'!P1408</f>
        <v>0</v>
      </c>
    </row>
    <row r="1556" spans="1:6" x14ac:dyDescent="0.25">
      <c r="A1556">
        <v>557925</v>
      </c>
      <c r="B1556" s="56" t="s">
        <v>913</v>
      </c>
      <c r="C1556">
        <v>579</v>
      </c>
      <c r="D1556" s="161">
        <v>25</v>
      </c>
      <c r="F1556" s="159">
        <f>'COG-M'!P1409</f>
        <v>0</v>
      </c>
    </row>
    <row r="1557" spans="1:6" x14ac:dyDescent="0.25">
      <c r="A1557">
        <v>557926</v>
      </c>
      <c r="B1557" s="56" t="s">
        <v>913</v>
      </c>
      <c r="C1557">
        <v>579</v>
      </c>
      <c r="D1557" s="161">
        <v>26</v>
      </c>
      <c r="F1557" s="159">
        <f>'COG-M'!P1410</f>
        <v>0</v>
      </c>
    </row>
    <row r="1558" spans="1:6" x14ac:dyDescent="0.25">
      <c r="A1558">
        <v>557927</v>
      </c>
      <c r="B1558" s="56" t="s">
        <v>913</v>
      </c>
      <c r="C1558">
        <v>579</v>
      </c>
      <c r="D1558" s="161">
        <v>27</v>
      </c>
      <c r="F1558" s="159">
        <f>'COG-M'!P1411</f>
        <v>0</v>
      </c>
    </row>
    <row r="1559" spans="1:6" x14ac:dyDescent="0.25">
      <c r="A1559">
        <v>580000</v>
      </c>
      <c r="B1559" s="56" t="s">
        <v>913</v>
      </c>
      <c r="C1559">
        <v>5800</v>
      </c>
      <c r="D1559" s="161">
        <v>0</v>
      </c>
      <c r="E1559" t="s">
        <v>330</v>
      </c>
      <c r="F1559" s="159">
        <f>'COG-M'!P1412</f>
        <v>0</v>
      </c>
    </row>
    <row r="1560" spans="1:6" x14ac:dyDescent="0.25">
      <c r="A1560">
        <v>558111</v>
      </c>
      <c r="B1560" s="56" t="s">
        <v>913</v>
      </c>
      <c r="C1560">
        <v>581</v>
      </c>
      <c r="D1560" s="161">
        <v>11</v>
      </c>
      <c r="E1560" t="s">
        <v>331</v>
      </c>
      <c r="F1560" s="159">
        <f>'COG-M'!P1413</f>
        <v>0</v>
      </c>
    </row>
    <row r="1561" spans="1:6" x14ac:dyDescent="0.25">
      <c r="A1561">
        <v>558112</v>
      </c>
      <c r="B1561" s="56" t="s">
        <v>913</v>
      </c>
      <c r="C1561">
        <v>581</v>
      </c>
      <c r="D1561" s="161">
        <v>12</v>
      </c>
      <c r="F1561" s="159">
        <f>'COG-M'!P1414</f>
        <v>0</v>
      </c>
    </row>
    <row r="1562" spans="1:6" x14ac:dyDescent="0.25">
      <c r="A1562">
        <v>558114</v>
      </c>
      <c r="B1562" s="56" t="s">
        <v>913</v>
      </c>
      <c r="C1562">
        <v>581</v>
      </c>
      <c r="D1562" s="161">
        <v>14</v>
      </c>
      <c r="F1562" s="159">
        <f>'COG-M'!P1415</f>
        <v>0</v>
      </c>
    </row>
    <row r="1563" spans="1:6" x14ac:dyDescent="0.25">
      <c r="A1563">
        <v>558115</v>
      </c>
      <c r="B1563" s="56" t="s">
        <v>913</v>
      </c>
      <c r="C1563">
        <v>581</v>
      </c>
      <c r="D1563" s="161">
        <v>15</v>
      </c>
      <c r="F1563" s="159">
        <f>'COG-M'!P1416</f>
        <v>0</v>
      </c>
    </row>
    <row r="1564" spans="1:6" x14ac:dyDescent="0.25">
      <c r="A1564">
        <v>558116</v>
      </c>
      <c r="B1564" s="56" t="s">
        <v>913</v>
      </c>
      <c r="C1564">
        <v>581</v>
      </c>
      <c r="D1564" s="161">
        <v>16</v>
      </c>
      <c r="F1564" s="159">
        <f>'COG-M'!P1417</f>
        <v>0</v>
      </c>
    </row>
    <row r="1565" spans="1:6" x14ac:dyDescent="0.25">
      <c r="A1565">
        <v>558117</v>
      </c>
      <c r="B1565" s="56" t="s">
        <v>913</v>
      </c>
      <c r="C1565">
        <v>581</v>
      </c>
      <c r="D1565" s="161">
        <v>17</v>
      </c>
      <c r="F1565" s="159">
        <f>'COG-M'!P1418</f>
        <v>0</v>
      </c>
    </row>
    <row r="1566" spans="1:6" x14ac:dyDescent="0.25">
      <c r="A1566">
        <v>558125</v>
      </c>
      <c r="B1566" s="56" t="s">
        <v>913</v>
      </c>
      <c r="C1566">
        <v>581</v>
      </c>
      <c r="D1566" s="161">
        <v>25</v>
      </c>
      <c r="F1566" s="159">
        <f>'COG-M'!P1419</f>
        <v>0</v>
      </c>
    </row>
    <row r="1567" spans="1:6" x14ac:dyDescent="0.25">
      <c r="A1567">
        <v>558126</v>
      </c>
      <c r="B1567" s="56" t="s">
        <v>913</v>
      </c>
      <c r="C1567">
        <v>581</v>
      </c>
      <c r="D1567" s="161">
        <v>26</v>
      </c>
      <c r="F1567" s="159">
        <f>'COG-M'!P1420</f>
        <v>0</v>
      </c>
    </row>
    <row r="1568" spans="1:6" x14ac:dyDescent="0.25">
      <c r="A1568">
        <v>558127</v>
      </c>
      <c r="B1568" s="56" t="s">
        <v>913</v>
      </c>
      <c r="C1568">
        <v>581</v>
      </c>
      <c r="D1568" s="161">
        <v>27</v>
      </c>
      <c r="F1568" s="159">
        <f>'COG-M'!P1421</f>
        <v>0</v>
      </c>
    </row>
    <row r="1569" spans="1:6" x14ac:dyDescent="0.25">
      <c r="A1569">
        <v>558211</v>
      </c>
      <c r="B1569" s="56" t="s">
        <v>913</v>
      </c>
      <c r="C1569">
        <v>582</v>
      </c>
      <c r="D1569" s="161">
        <v>11</v>
      </c>
      <c r="E1569" t="s">
        <v>332</v>
      </c>
      <c r="F1569" s="159">
        <f>'COG-M'!P1422</f>
        <v>0</v>
      </c>
    </row>
    <row r="1570" spans="1:6" x14ac:dyDescent="0.25">
      <c r="A1570">
        <v>558212</v>
      </c>
      <c r="B1570" s="56" t="s">
        <v>913</v>
      </c>
      <c r="C1570">
        <v>582</v>
      </c>
      <c r="D1570" s="161">
        <v>12</v>
      </c>
      <c r="F1570" s="159">
        <f>'COG-M'!P1423</f>
        <v>0</v>
      </c>
    </row>
    <row r="1571" spans="1:6" x14ac:dyDescent="0.25">
      <c r="A1571">
        <v>558214</v>
      </c>
      <c r="B1571" s="56" t="s">
        <v>913</v>
      </c>
      <c r="C1571">
        <v>582</v>
      </c>
      <c r="D1571" s="161">
        <v>14</v>
      </c>
      <c r="F1571" s="159">
        <f>'COG-M'!P1424</f>
        <v>0</v>
      </c>
    </row>
    <row r="1572" spans="1:6" x14ac:dyDescent="0.25">
      <c r="A1572">
        <v>558215</v>
      </c>
      <c r="B1572" s="56" t="s">
        <v>913</v>
      </c>
      <c r="C1572">
        <v>582</v>
      </c>
      <c r="D1572" s="161">
        <v>15</v>
      </c>
      <c r="F1572" s="159">
        <f>'COG-M'!P1425</f>
        <v>0</v>
      </c>
    </row>
    <row r="1573" spans="1:6" x14ac:dyDescent="0.25">
      <c r="A1573">
        <v>558216</v>
      </c>
      <c r="B1573" s="56" t="s">
        <v>913</v>
      </c>
      <c r="C1573">
        <v>582</v>
      </c>
      <c r="D1573" s="161">
        <v>16</v>
      </c>
      <c r="F1573" s="159">
        <f>'COG-M'!P1426</f>
        <v>0</v>
      </c>
    </row>
    <row r="1574" spans="1:6" x14ac:dyDescent="0.25">
      <c r="A1574">
        <v>558217</v>
      </c>
      <c r="B1574" s="56" t="s">
        <v>913</v>
      </c>
      <c r="C1574">
        <v>582</v>
      </c>
      <c r="D1574" s="161">
        <v>17</v>
      </c>
      <c r="F1574" s="159">
        <f>'COG-M'!P1427</f>
        <v>0</v>
      </c>
    </row>
    <row r="1575" spans="1:6" x14ac:dyDescent="0.25">
      <c r="A1575">
        <v>558225</v>
      </c>
      <c r="B1575" s="56" t="s">
        <v>913</v>
      </c>
      <c r="C1575">
        <v>582</v>
      </c>
      <c r="D1575" s="161">
        <v>25</v>
      </c>
      <c r="F1575" s="159">
        <f>'COG-M'!P1428</f>
        <v>0</v>
      </c>
    </row>
    <row r="1576" spans="1:6" x14ac:dyDescent="0.25">
      <c r="A1576">
        <v>558226</v>
      </c>
      <c r="B1576" s="56" t="s">
        <v>913</v>
      </c>
      <c r="C1576">
        <v>582</v>
      </c>
      <c r="D1576" s="161">
        <v>26</v>
      </c>
      <c r="F1576" s="159">
        <f>'COG-M'!P1429</f>
        <v>0</v>
      </c>
    </row>
    <row r="1577" spans="1:6" x14ac:dyDescent="0.25">
      <c r="A1577">
        <v>558227</v>
      </c>
      <c r="B1577" s="56" t="s">
        <v>913</v>
      </c>
      <c r="C1577">
        <v>582</v>
      </c>
      <c r="D1577" s="161">
        <v>27</v>
      </c>
      <c r="F1577" s="159">
        <f>'COG-M'!P1430</f>
        <v>0</v>
      </c>
    </row>
    <row r="1578" spans="1:6" x14ac:dyDescent="0.25">
      <c r="A1578">
        <v>558311</v>
      </c>
      <c r="B1578" s="56" t="s">
        <v>913</v>
      </c>
      <c r="C1578">
        <v>583</v>
      </c>
      <c r="D1578" s="161">
        <v>11</v>
      </c>
      <c r="E1578" t="s">
        <v>333</v>
      </c>
      <c r="F1578" s="159">
        <f>'COG-M'!P1431</f>
        <v>0</v>
      </c>
    </row>
    <row r="1579" spans="1:6" x14ac:dyDescent="0.25">
      <c r="A1579">
        <v>558312</v>
      </c>
      <c r="B1579" s="56" t="s">
        <v>913</v>
      </c>
      <c r="C1579">
        <v>583</v>
      </c>
      <c r="D1579" s="161">
        <v>12</v>
      </c>
      <c r="F1579" s="159">
        <f>'COG-M'!P1432</f>
        <v>0</v>
      </c>
    </row>
    <row r="1580" spans="1:6" x14ac:dyDescent="0.25">
      <c r="A1580">
        <v>558314</v>
      </c>
      <c r="B1580" s="56" t="s">
        <v>913</v>
      </c>
      <c r="C1580">
        <v>583</v>
      </c>
      <c r="D1580" s="161">
        <v>14</v>
      </c>
      <c r="F1580" s="159">
        <f>'COG-M'!P1433</f>
        <v>0</v>
      </c>
    </row>
    <row r="1581" spans="1:6" x14ac:dyDescent="0.25">
      <c r="A1581">
        <v>558315</v>
      </c>
      <c r="B1581" s="56" t="s">
        <v>913</v>
      </c>
      <c r="C1581">
        <v>583</v>
      </c>
      <c r="D1581" s="161">
        <v>15</v>
      </c>
      <c r="F1581" s="159">
        <f>'COG-M'!P1434</f>
        <v>0</v>
      </c>
    </row>
    <row r="1582" spans="1:6" x14ac:dyDescent="0.25">
      <c r="A1582">
        <v>558316</v>
      </c>
      <c r="B1582" s="56" t="s">
        <v>913</v>
      </c>
      <c r="C1582">
        <v>583</v>
      </c>
      <c r="D1582" s="161">
        <v>16</v>
      </c>
      <c r="F1582" s="159">
        <f>'COG-M'!P1435</f>
        <v>0</v>
      </c>
    </row>
    <row r="1583" spans="1:6" x14ac:dyDescent="0.25">
      <c r="A1583">
        <v>558317</v>
      </c>
      <c r="B1583" s="56" t="s">
        <v>913</v>
      </c>
      <c r="C1583">
        <v>583</v>
      </c>
      <c r="D1583" s="161">
        <v>17</v>
      </c>
      <c r="F1583" s="159">
        <f>'COG-M'!P1436</f>
        <v>0</v>
      </c>
    </row>
    <row r="1584" spans="1:6" x14ac:dyDescent="0.25">
      <c r="A1584">
        <v>558325</v>
      </c>
      <c r="B1584" s="56" t="s">
        <v>913</v>
      </c>
      <c r="C1584">
        <v>583</v>
      </c>
      <c r="D1584" s="161">
        <v>25</v>
      </c>
      <c r="F1584" s="159">
        <f>'COG-M'!P1437</f>
        <v>0</v>
      </c>
    </row>
    <row r="1585" spans="1:6" x14ac:dyDescent="0.25">
      <c r="A1585">
        <v>558326</v>
      </c>
      <c r="B1585" s="56" t="s">
        <v>913</v>
      </c>
      <c r="C1585">
        <v>583</v>
      </c>
      <c r="D1585" s="161">
        <v>26</v>
      </c>
      <c r="F1585" s="159">
        <f>'COG-M'!P1438</f>
        <v>0</v>
      </c>
    </row>
    <row r="1586" spans="1:6" x14ac:dyDescent="0.25">
      <c r="A1586">
        <v>558327</v>
      </c>
      <c r="B1586" s="56" t="s">
        <v>913</v>
      </c>
      <c r="C1586">
        <v>583</v>
      </c>
      <c r="D1586" s="161">
        <v>27</v>
      </c>
      <c r="F1586" s="159">
        <f>'COG-M'!P1439</f>
        <v>0</v>
      </c>
    </row>
    <row r="1587" spans="1:6" x14ac:dyDescent="0.25">
      <c r="A1587">
        <v>558911</v>
      </c>
      <c r="B1587" s="56" t="s">
        <v>913</v>
      </c>
      <c r="C1587">
        <v>589</v>
      </c>
      <c r="D1587" s="161">
        <v>11</v>
      </c>
      <c r="E1587" t="s">
        <v>334</v>
      </c>
      <c r="F1587" s="159">
        <f>'COG-M'!P1440</f>
        <v>0</v>
      </c>
    </row>
    <row r="1588" spans="1:6" x14ac:dyDescent="0.25">
      <c r="A1588">
        <v>558912</v>
      </c>
      <c r="B1588" s="56" t="s">
        <v>913</v>
      </c>
      <c r="C1588">
        <v>589</v>
      </c>
      <c r="D1588" s="161">
        <v>12</v>
      </c>
      <c r="F1588" s="159">
        <f>'COG-M'!P1441</f>
        <v>0</v>
      </c>
    </row>
    <row r="1589" spans="1:6" x14ac:dyDescent="0.25">
      <c r="A1589">
        <v>558914</v>
      </c>
      <c r="B1589" s="56" t="s">
        <v>913</v>
      </c>
      <c r="C1589">
        <v>589</v>
      </c>
      <c r="D1589" s="161">
        <v>14</v>
      </c>
      <c r="F1589" s="159">
        <f>'COG-M'!P1442</f>
        <v>0</v>
      </c>
    </row>
    <row r="1590" spans="1:6" x14ac:dyDescent="0.25">
      <c r="A1590">
        <v>558915</v>
      </c>
      <c r="B1590" s="56" t="s">
        <v>913</v>
      </c>
      <c r="C1590">
        <v>589</v>
      </c>
      <c r="D1590" s="161">
        <v>15</v>
      </c>
      <c r="F1590" s="159">
        <f>'COG-M'!P1443</f>
        <v>0</v>
      </c>
    </row>
    <row r="1591" spans="1:6" x14ac:dyDescent="0.25">
      <c r="A1591">
        <v>558916</v>
      </c>
      <c r="B1591" s="56" t="s">
        <v>913</v>
      </c>
      <c r="C1591">
        <v>589</v>
      </c>
      <c r="D1591" s="161">
        <v>16</v>
      </c>
      <c r="F1591" s="159">
        <f>'COG-M'!P1444</f>
        <v>0</v>
      </c>
    </row>
    <row r="1592" spans="1:6" x14ac:dyDescent="0.25">
      <c r="A1592">
        <v>558917</v>
      </c>
      <c r="B1592" s="56" t="s">
        <v>913</v>
      </c>
      <c r="C1592">
        <v>589</v>
      </c>
      <c r="D1592" s="161">
        <v>17</v>
      </c>
      <c r="F1592" s="159">
        <f>'COG-M'!P1445</f>
        <v>0</v>
      </c>
    </row>
    <row r="1593" spans="1:6" x14ac:dyDescent="0.25">
      <c r="A1593">
        <v>558925</v>
      </c>
      <c r="B1593" s="56" t="s">
        <v>913</v>
      </c>
      <c r="C1593">
        <v>589</v>
      </c>
      <c r="D1593" s="161">
        <v>25</v>
      </c>
      <c r="F1593" s="159">
        <f>'COG-M'!P1446</f>
        <v>0</v>
      </c>
    </row>
    <row r="1594" spans="1:6" x14ac:dyDescent="0.25">
      <c r="A1594">
        <v>558926</v>
      </c>
      <c r="B1594" s="56" t="s">
        <v>913</v>
      </c>
      <c r="C1594">
        <v>589</v>
      </c>
      <c r="D1594" s="161">
        <v>26</v>
      </c>
      <c r="F1594" s="159">
        <f>'COG-M'!P1447</f>
        <v>0</v>
      </c>
    </row>
    <row r="1595" spans="1:6" x14ac:dyDescent="0.25">
      <c r="A1595">
        <v>558927</v>
      </c>
      <c r="B1595" s="56" t="s">
        <v>913</v>
      </c>
      <c r="C1595">
        <v>589</v>
      </c>
      <c r="D1595" s="161">
        <v>27</v>
      </c>
      <c r="F1595" s="159">
        <f>'COG-M'!P1448</f>
        <v>0</v>
      </c>
    </row>
    <row r="1596" spans="1:6" x14ac:dyDescent="0.25">
      <c r="A1596">
        <v>590000</v>
      </c>
      <c r="B1596" s="56" t="s">
        <v>913</v>
      </c>
      <c r="C1596">
        <v>5900</v>
      </c>
      <c r="D1596" s="161">
        <v>0</v>
      </c>
      <c r="E1596" t="s">
        <v>335</v>
      </c>
      <c r="F1596" s="159">
        <f>'COG-M'!P1449</f>
        <v>0</v>
      </c>
    </row>
    <row r="1597" spans="1:6" x14ac:dyDescent="0.25">
      <c r="A1597">
        <v>559111</v>
      </c>
      <c r="B1597" s="56" t="s">
        <v>913</v>
      </c>
      <c r="C1597">
        <v>591</v>
      </c>
      <c r="D1597" s="161">
        <v>11</v>
      </c>
      <c r="E1597" t="s">
        <v>336</v>
      </c>
      <c r="F1597" s="159">
        <f>'COG-M'!P1450</f>
        <v>0</v>
      </c>
    </row>
    <row r="1598" spans="1:6" x14ac:dyDescent="0.25">
      <c r="A1598">
        <v>559112</v>
      </c>
      <c r="B1598" s="56" t="s">
        <v>913</v>
      </c>
      <c r="C1598">
        <v>591</v>
      </c>
      <c r="D1598" s="161">
        <v>12</v>
      </c>
      <c r="F1598" s="159">
        <f>'COG-M'!P1451</f>
        <v>0</v>
      </c>
    </row>
    <row r="1599" spans="1:6" x14ac:dyDescent="0.25">
      <c r="A1599">
        <v>559114</v>
      </c>
      <c r="B1599" s="56" t="s">
        <v>913</v>
      </c>
      <c r="C1599">
        <v>591</v>
      </c>
      <c r="D1599" s="161">
        <v>14</v>
      </c>
      <c r="F1599" s="159">
        <f>'COG-M'!P1452</f>
        <v>0</v>
      </c>
    </row>
    <row r="1600" spans="1:6" x14ac:dyDescent="0.25">
      <c r="A1600">
        <v>559115</v>
      </c>
      <c r="B1600" s="56" t="s">
        <v>913</v>
      </c>
      <c r="C1600">
        <v>591</v>
      </c>
      <c r="D1600" s="161">
        <v>15</v>
      </c>
      <c r="F1600" s="159">
        <f>'COG-M'!P1453</f>
        <v>0</v>
      </c>
    </row>
    <row r="1601" spans="1:6" x14ac:dyDescent="0.25">
      <c r="A1601">
        <v>559116</v>
      </c>
      <c r="B1601" s="56" t="s">
        <v>913</v>
      </c>
      <c r="C1601">
        <v>591</v>
      </c>
      <c r="D1601" s="161">
        <v>16</v>
      </c>
      <c r="F1601" s="159">
        <f>'COG-M'!P1454</f>
        <v>0</v>
      </c>
    </row>
    <row r="1602" spans="1:6" x14ac:dyDescent="0.25">
      <c r="A1602">
        <v>559117</v>
      </c>
      <c r="B1602" s="56" t="s">
        <v>913</v>
      </c>
      <c r="C1602">
        <v>591</v>
      </c>
      <c r="D1602" s="161">
        <v>17</v>
      </c>
      <c r="F1602" s="159">
        <f>'COG-M'!P1455</f>
        <v>0</v>
      </c>
    </row>
    <row r="1603" spans="1:6" x14ac:dyDescent="0.25">
      <c r="A1603">
        <v>559125</v>
      </c>
      <c r="B1603" s="56" t="s">
        <v>913</v>
      </c>
      <c r="C1603">
        <v>591</v>
      </c>
      <c r="D1603" s="161">
        <v>25</v>
      </c>
      <c r="F1603" s="159">
        <f>'COG-M'!P1456</f>
        <v>0</v>
      </c>
    </row>
    <row r="1604" spans="1:6" x14ac:dyDescent="0.25">
      <c r="A1604">
        <v>559126</v>
      </c>
      <c r="B1604" s="56" t="s">
        <v>913</v>
      </c>
      <c r="C1604">
        <v>591</v>
      </c>
      <c r="D1604" s="161">
        <v>26</v>
      </c>
      <c r="F1604" s="159">
        <f>'COG-M'!P1457</f>
        <v>0</v>
      </c>
    </row>
    <row r="1605" spans="1:6" x14ac:dyDescent="0.25">
      <c r="A1605">
        <v>559127</v>
      </c>
      <c r="B1605" s="56" t="s">
        <v>913</v>
      </c>
      <c r="C1605">
        <v>591</v>
      </c>
      <c r="D1605" s="161">
        <v>27</v>
      </c>
      <c r="F1605" s="159">
        <f>'COG-M'!P1458</f>
        <v>0</v>
      </c>
    </row>
    <row r="1606" spans="1:6" x14ac:dyDescent="0.25">
      <c r="A1606">
        <v>559211</v>
      </c>
      <c r="B1606" s="56" t="s">
        <v>913</v>
      </c>
      <c r="C1606">
        <v>592</v>
      </c>
      <c r="D1606" s="161">
        <v>11</v>
      </c>
      <c r="E1606" t="s">
        <v>337</v>
      </c>
      <c r="F1606" s="159">
        <f>'COG-M'!P1459</f>
        <v>0</v>
      </c>
    </row>
    <row r="1607" spans="1:6" x14ac:dyDescent="0.25">
      <c r="A1607">
        <v>559212</v>
      </c>
      <c r="B1607" s="56" t="s">
        <v>913</v>
      </c>
      <c r="C1607">
        <v>592</v>
      </c>
      <c r="D1607" s="161">
        <v>12</v>
      </c>
      <c r="F1607" s="159">
        <f>'COG-M'!P1460</f>
        <v>0</v>
      </c>
    </row>
    <row r="1608" spans="1:6" x14ac:dyDescent="0.25">
      <c r="A1608">
        <v>559214</v>
      </c>
      <c r="B1608" s="56" t="s">
        <v>913</v>
      </c>
      <c r="C1608">
        <v>592</v>
      </c>
      <c r="D1608" s="161">
        <v>14</v>
      </c>
      <c r="F1608" s="159">
        <f>'COG-M'!P1461</f>
        <v>0</v>
      </c>
    </row>
    <row r="1609" spans="1:6" x14ac:dyDescent="0.25">
      <c r="A1609">
        <v>559215</v>
      </c>
      <c r="B1609" s="56" t="s">
        <v>913</v>
      </c>
      <c r="C1609">
        <v>592</v>
      </c>
      <c r="D1609" s="161">
        <v>15</v>
      </c>
      <c r="F1609" s="159">
        <f>'COG-M'!P1462</f>
        <v>0</v>
      </c>
    </row>
    <row r="1610" spans="1:6" x14ac:dyDescent="0.25">
      <c r="A1610">
        <v>559216</v>
      </c>
      <c r="B1610" s="56" t="s">
        <v>913</v>
      </c>
      <c r="C1610">
        <v>592</v>
      </c>
      <c r="D1610" s="161">
        <v>16</v>
      </c>
      <c r="F1610" s="159">
        <f>'COG-M'!P1463</f>
        <v>0</v>
      </c>
    </row>
    <row r="1611" spans="1:6" x14ac:dyDescent="0.25">
      <c r="A1611">
        <v>559217</v>
      </c>
      <c r="B1611" s="56" t="s">
        <v>913</v>
      </c>
      <c r="C1611">
        <v>592</v>
      </c>
      <c r="D1611" s="161">
        <v>17</v>
      </c>
      <c r="F1611" s="159">
        <f>'COG-M'!P1464</f>
        <v>0</v>
      </c>
    </row>
    <row r="1612" spans="1:6" x14ac:dyDescent="0.25">
      <c r="A1612">
        <v>559225</v>
      </c>
      <c r="B1612" s="56" t="s">
        <v>913</v>
      </c>
      <c r="C1612">
        <v>592</v>
      </c>
      <c r="D1612" s="161">
        <v>25</v>
      </c>
      <c r="F1612" s="159">
        <f>'COG-M'!P1465</f>
        <v>0</v>
      </c>
    </row>
    <row r="1613" spans="1:6" x14ac:dyDescent="0.25">
      <c r="A1613">
        <v>559226</v>
      </c>
      <c r="B1613" s="56" t="s">
        <v>913</v>
      </c>
      <c r="C1613">
        <v>592</v>
      </c>
      <c r="D1613" s="161">
        <v>26</v>
      </c>
      <c r="F1613" s="159">
        <f>'COG-M'!P1466</f>
        <v>0</v>
      </c>
    </row>
    <row r="1614" spans="1:6" x14ac:dyDescent="0.25">
      <c r="A1614">
        <v>559227</v>
      </c>
      <c r="B1614" s="56" t="s">
        <v>913</v>
      </c>
      <c r="C1614">
        <v>592</v>
      </c>
      <c r="D1614" s="161">
        <v>27</v>
      </c>
      <c r="F1614" s="159">
        <f>'COG-M'!P1467</f>
        <v>0</v>
      </c>
    </row>
    <row r="1615" spans="1:6" x14ac:dyDescent="0.25">
      <c r="A1615">
        <v>559311</v>
      </c>
      <c r="B1615" s="56" t="s">
        <v>913</v>
      </c>
      <c r="C1615">
        <v>593</v>
      </c>
      <c r="D1615" s="161">
        <v>11</v>
      </c>
      <c r="E1615" t="s">
        <v>338</v>
      </c>
      <c r="F1615" s="159">
        <f>'COG-M'!P1468</f>
        <v>0</v>
      </c>
    </row>
    <row r="1616" spans="1:6" x14ac:dyDescent="0.25">
      <c r="A1616">
        <v>559312</v>
      </c>
      <c r="B1616" s="56" t="s">
        <v>913</v>
      </c>
      <c r="C1616">
        <v>593</v>
      </c>
      <c r="D1616" s="161">
        <v>12</v>
      </c>
      <c r="F1616" s="159">
        <f>'COG-M'!P1469</f>
        <v>0</v>
      </c>
    </row>
    <row r="1617" spans="1:6" x14ac:dyDescent="0.25">
      <c r="A1617">
        <v>559314</v>
      </c>
      <c r="B1617" s="56" t="s">
        <v>913</v>
      </c>
      <c r="C1617">
        <v>593</v>
      </c>
      <c r="D1617" s="161">
        <v>14</v>
      </c>
      <c r="F1617" s="159">
        <f>'COG-M'!P1470</f>
        <v>0</v>
      </c>
    </row>
    <row r="1618" spans="1:6" x14ac:dyDescent="0.25">
      <c r="A1618">
        <v>559315</v>
      </c>
      <c r="B1618" s="56" t="s">
        <v>913</v>
      </c>
      <c r="C1618">
        <v>593</v>
      </c>
      <c r="D1618" s="161">
        <v>15</v>
      </c>
      <c r="F1618" s="159">
        <f>'COG-M'!P1471</f>
        <v>0</v>
      </c>
    </row>
    <row r="1619" spans="1:6" x14ac:dyDescent="0.25">
      <c r="A1619">
        <v>559316</v>
      </c>
      <c r="B1619" s="56" t="s">
        <v>913</v>
      </c>
      <c r="C1619">
        <v>593</v>
      </c>
      <c r="D1619" s="161">
        <v>16</v>
      </c>
      <c r="F1619" s="159">
        <f>'COG-M'!P1472</f>
        <v>0</v>
      </c>
    </row>
    <row r="1620" spans="1:6" x14ac:dyDescent="0.25">
      <c r="A1620">
        <v>559317</v>
      </c>
      <c r="B1620" s="56" t="s">
        <v>913</v>
      </c>
      <c r="C1620">
        <v>593</v>
      </c>
      <c r="D1620" s="161">
        <v>17</v>
      </c>
      <c r="F1620" s="159">
        <f>'COG-M'!P1473</f>
        <v>0</v>
      </c>
    </row>
    <row r="1621" spans="1:6" x14ac:dyDescent="0.25">
      <c r="A1621">
        <v>559325</v>
      </c>
      <c r="B1621" s="56" t="s">
        <v>913</v>
      </c>
      <c r="C1621">
        <v>593</v>
      </c>
      <c r="D1621" s="161">
        <v>25</v>
      </c>
      <c r="F1621" s="159">
        <f>'COG-M'!P1474</f>
        <v>0</v>
      </c>
    </row>
    <row r="1622" spans="1:6" x14ac:dyDescent="0.25">
      <c r="A1622">
        <v>559326</v>
      </c>
      <c r="B1622" s="56" t="s">
        <v>913</v>
      </c>
      <c r="C1622">
        <v>593</v>
      </c>
      <c r="D1622" s="161">
        <v>26</v>
      </c>
      <c r="F1622" s="159">
        <f>'COG-M'!P1475</f>
        <v>0</v>
      </c>
    </row>
    <row r="1623" spans="1:6" x14ac:dyDescent="0.25">
      <c r="A1623">
        <v>559327</v>
      </c>
      <c r="B1623" s="56" t="s">
        <v>913</v>
      </c>
      <c r="C1623">
        <v>593</v>
      </c>
      <c r="D1623" s="161">
        <v>27</v>
      </c>
      <c r="F1623" s="159">
        <f>'COG-M'!P1476</f>
        <v>0</v>
      </c>
    </row>
    <row r="1624" spans="1:6" x14ac:dyDescent="0.25">
      <c r="A1624">
        <v>559411</v>
      </c>
      <c r="B1624" s="56" t="s">
        <v>913</v>
      </c>
      <c r="C1624">
        <v>594</v>
      </c>
      <c r="D1624" s="161">
        <v>11</v>
      </c>
      <c r="E1624" t="s">
        <v>339</v>
      </c>
      <c r="F1624" s="159">
        <f>'COG-M'!P1477</f>
        <v>0</v>
      </c>
    </row>
    <row r="1625" spans="1:6" x14ac:dyDescent="0.25">
      <c r="A1625">
        <v>559412</v>
      </c>
      <c r="B1625" s="56" t="s">
        <v>913</v>
      </c>
      <c r="C1625">
        <v>594</v>
      </c>
      <c r="D1625" s="161">
        <v>12</v>
      </c>
      <c r="F1625" s="159">
        <f>'COG-M'!P1478</f>
        <v>0</v>
      </c>
    </row>
    <row r="1626" spans="1:6" x14ac:dyDescent="0.25">
      <c r="A1626">
        <v>559414</v>
      </c>
      <c r="B1626" s="56" t="s">
        <v>913</v>
      </c>
      <c r="C1626">
        <v>594</v>
      </c>
      <c r="D1626" s="161">
        <v>14</v>
      </c>
      <c r="F1626" s="159">
        <f>'COG-M'!P1479</f>
        <v>0</v>
      </c>
    </row>
    <row r="1627" spans="1:6" x14ac:dyDescent="0.25">
      <c r="A1627">
        <v>559415</v>
      </c>
      <c r="B1627" s="56" t="s">
        <v>913</v>
      </c>
      <c r="C1627">
        <v>594</v>
      </c>
      <c r="D1627" s="161">
        <v>15</v>
      </c>
      <c r="F1627" s="159">
        <f>'COG-M'!P1480</f>
        <v>0</v>
      </c>
    </row>
    <row r="1628" spans="1:6" x14ac:dyDescent="0.25">
      <c r="A1628">
        <v>559416</v>
      </c>
      <c r="B1628" s="56" t="s">
        <v>913</v>
      </c>
      <c r="C1628">
        <v>594</v>
      </c>
      <c r="D1628" s="161">
        <v>16</v>
      </c>
      <c r="F1628" s="159">
        <f>'COG-M'!P1481</f>
        <v>0</v>
      </c>
    </row>
    <row r="1629" spans="1:6" x14ac:dyDescent="0.25">
      <c r="A1629">
        <v>559417</v>
      </c>
      <c r="B1629" s="56" t="s">
        <v>913</v>
      </c>
      <c r="C1629">
        <v>594</v>
      </c>
      <c r="D1629" s="161">
        <v>17</v>
      </c>
      <c r="F1629" s="159">
        <f>'COG-M'!P1482</f>
        <v>0</v>
      </c>
    </row>
    <row r="1630" spans="1:6" x14ac:dyDescent="0.25">
      <c r="A1630">
        <v>559425</v>
      </c>
      <c r="B1630" s="56" t="s">
        <v>913</v>
      </c>
      <c r="C1630">
        <v>594</v>
      </c>
      <c r="D1630" s="161">
        <v>25</v>
      </c>
      <c r="F1630" s="159">
        <f>'COG-M'!P1483</f>
        <v>0</v>
      </c>
    </row>
    <row r="1631" spans="1:6" x14ac:dyDescent="0.25">
      <c r="A1631">
        <v>559426</v>
      </c>
      <c r="B1631" s="56" t="s">
        <v>913</v>
      </c>
      <c r="C1631">
        <v>594</v>
      </c>
      <c r="D1631" s="161">
        <v>26</v>
      </c>
      <c r="F1631" s="159">
        <f>'COG-M'!P1484</f>
        <v>0</v>
      </c>
    </row>
    <row r="1632" spans="1:6" x14ac:dyDescent="0.25">
      <c r="A1632">
        <v>559427</v>
      </c>
      <c r="B1632" s="56" t="s">
        <v>913</v>
      </c>
      <c r="C1632">
        <v>594</v>
      </c>
      <c r="D1632" s="161">
        <v>27</v>
      </c>
      <c r="F1632" s="159">
        <f>'COG-M'!P1485</f>
        <v>0</v>
      </c>
    </row>
    <row r="1633" spans="1:6" x14ac:dyDescent="0.25">
      <c r="A1633">
        <v>559511</v>
      </c>
      <c r="B1633" s="56" t="s">
        <v>913</v>
      </c>
      <c r="C1633">
        <v>595</v>
      </c>
      <c r="D1633" s="161">
        <v>11</v>
      </c>
      <c r="E1633" t="s">
        <v>340</v>
      </c>
      <c r="F1633" s="159">
        <f>'COG-M'!P1486</f>
        <v>0</v>
      </c>
    </row>
    <row r="1634" spans="1:6" x14ac:dyDescent="0.25">
      <c r="A1634">
        <v>559512</v>
      </c>
      <c r="B1634" s="56" t="s">
        <v>913</v>
      </c>
      <c r="C1634">
        <v>595</v>
      </c>
      <c r="D1634" s="161">
        <v>12</v>
      </c>
      <c r="F1634" s="159">
        <f>'COG-M'!P1487</f>
        <v>0</v>
      </c>
    </row>
    <row r="1635" spans="1:6" x14ac:dyDescent="0.25">
      <c r="A1635">
        <v>559514</v>
      </c>
      <c r="B1635" s="56" t="s">
        <v>913</v>
      </c>
      <c r="C1635">
        <v>595</v>
      </c>
      <c r="D1635" s="161">
        <v>14</v>
      </c>
      <c r="F1635" s="159">
        <f>'COG-M'!P1488</f>
        <v>0</v>
      </c>
    </row>
    <row r="1636" spans="1:6" x14ac:dyDescent="0.25">
      <c r="A1636">
        <v>559515</v>
      </c>
      <c r="B1636" s="56" t="s">
        <v>913</v>
      </c>
      <c r="C1636">
        <v>595</v>
      </c>
      <c r="D1636" s="161">
        <v>15</v>
      </c>
      <c r="F1636" s="159">
        <f>'COG-M'!P1489</f>
        <v>0</v>
      </c>
    </row>
    <row r="1637" spans="1:6" x14ac:dyDescent="0.25">
      <c r="A1637">
        <v>559516</v>
      </c>
      <c r="B1637" s="56" t="s">
        <v>913</v>
      </c>
      <c r="C1637">
        <v>595</v>
      </c>
      <c r="D1637" s="161">
        <v>16</v>
      </c>
      <c r="F1637" s="159">
        <f>'COG-M'!P1490</f>
        <v>0</v>
      </c>
    </row>
    <row r="1638" spans="1:6" x14ac:dyDescent="0.25">
      <c r="A1638">
        <v>559517</v>
      </c>
      <c r="B1638" s="56" t="s">
        <v>913</v>
      </c>
      <c r="C1638">
        <v>595</v>
      </c>
      <c r="D1638" s="161">
        <v>17</v>
      </c>
      <c r="F1638" s="159">
        <f>'COG-M'!P1491</f>
        <v>0</v>
      </c>
    </row>
    <row r="1639" spans="1:6" x14ac:dyDescent="0.25">
      <c r="A1639">
        <v>559525</v>
      </c>
      <c r="B1639" s="56" t="s">
        <v>913</v>
      </c>
      <c r="C1639">
        <v>595</v>
      </c>
      <c r="D1639" s="161">
        <v>25</v>
      </c>
      <c r="F1639" s="159">
        <f>'COG-M'!P1492</f>
        <v>0</v>
      </c>
    </row>
    <row r="1640" spans="1:6" x14ac:dyDescent="0.25">
      <c r="A1640">
        <v>559526</v>
      </c>
      <c r="B1640" s="56" t="s">
        <v>913</v>
      </c>
      <c r="C1640">
        <v>595</v>
      </c>
      <c r="D1640" s="161">
        <v>26</v>
      </c>
      <c r="F1640" s="159">
        <f>'COG-M'!P1493</f>
        <v>0</v>
      </c>
    </row>
    <row r="1641" spans="1:6" x14ac:dyDescent="0.25">
      <c r="A1641">
        <v>559527</v>
      </c>
      <c r="B1641" s="56" t="s">
        <v>913</v>
      </c>
      <c r="C1641">
        <v>595</v>
      </c>
      <c r="D1641" s="161">
        <v>27</v>
      </c>
      <c r="F1641" s="159">
        <f>'COG-M'!P1494</f>
        <v>0</v>
      </c>
    </row>
    <row r="1642" spans="1:6" x14ac:dyDescent="0.25">
      <c r="A1642">
        <v>559611</v>
      </c>
      <c r="B1642" s="56" t="s">
        <v>913</v>
      </c>
      <c r="C1642">
        <v>596</v>
      </c>
      <c r="D1642" s="161">
        <v>11</v>
      </c>
      <c r="E1642" t="s">
        <v>341</v>
      </c>
      <c r="F1642" s="159">
        <f>'COG-M'!P1495</f>
        <v>0</v>
      </c>
    </row>
    <row r="1643" spans="1:6" x14ac:dyDescent="0.25">
      <c r="A1643">
        <v>559612</v>
      </c>
      <c r="B1643" s="56" t="s">
        <v>913</v>
      </c>
      <c r="C1643">
        <v>596</v>
      </c>
      <c r="D1643" s="161">
        <v>12</v>
      </c>
      <c r="F1643" s="159">
        <f>'COG-M'!P1496</f>
        <v>0</v>
      </c>
    </row>
    <row r="1644" spans="1:6" x14ac:dyDescent="0.25">
      <c r="A1644">
        <v>559614</v>
      </c>
      <c r="B1644" s="56" t="s">
        <v>913</v>
      </c>
      <c r="C1644">
        <v>596</v>
      </c>
      <c r="D1644" s="161">
        <v>14</v>
      </c>
      <c r="F1644" s="159">
        <f>'COG-M'!P1497</f>
        <v>0</v>
      </c>
    </row>
    <row r="1645" spans="1:6" x14ac:dyDescent="0.25">
      <c r="A1645">
        <v>559615</v>
      </c>
      <c r="B1645" s="56" t="s">
        <v>913</v>
      </c>
      <c r="C1645">
        <v>596</v>
      </c>
      <c r="D1645" s="161">
        <v>15</v>
      </c>
      <c r="F1645" s="159">
        <f>'COG-M'!P1498</f>
        <v>0</v>
      </c>
    </row>
    <row r="1646" spans="1:6" x14ac:dyDescent="0.25">
      <c r="A1646">
        <v>559616</v>
      </c>
      <c r="B1646" s="56" t="s">
        <v>913</v>
      </c>
      <c r="C1646">
        <v>596</v>
      </c>
      <c r="D1646" s="161">
        <v>16</v>
      </c>
      <c r="F1646" s="159">
        <f>'COG-M'!P1499</f>
        <v>0</v>
      </c>
    </row>
    <row r="1647" spans="1:6" x14ac:dyDescent="0.25">
      <c r="A1647">
        <v>559617</v>
      </c>
      <c r="B1647" s="56" t="s">
        <v>913</v>
      </c>
      <c r="C1647">
        <v>596</v>
      </c>
      <c r="D1647" s="161">
        <v>17</v>
      </c>
      <c r="F1647" s="159">
        <f>'COG-M'!P1500</f>
        <v>0</v>
      </c>
    </row>
    <row r="1648" spans="1:6" x14ac:dyDescent="0.25">
      <c r="A1648">
        <v>559625</v>
      </c>
      <c r="B1648" s="56" t="s">
        <v>913</v>
      </c>
      <c r="C1648">
        <v>596</v>
      </c>
      <c r="D1648" s="161">
        <v>25</v>
      </c>
      <c r="F1648" s="159">
        <f>'COG-M'!P1501</f>
        <v>0</v>
      </c>
    </row>
    <row r="1649" spans="1:6" x14ac:dyDescent="0.25">
      <c r="A1649">
        <v>559626</v>
      </c>
      <c r="B1649" s="56" t="s">
        <v>913</v>
      </c>
      <c r="C1649">
        <v>596</v>
      </c>
      <c r="D1649" s="161">
        <v>26</v>
      </c>
      <c r="F1649" s="159">
        <f>'COG-M'!P1502</f>
        <v>0</v>
      </c>
    </row>
    <row r="1650" spans="1:6" x14ac:dyDescent="0.25">
      <c r="A1650">
        <v>559627</v>
      </c>
      <c r="B1650" s="56" t="s">
        <v>913</v>
      </c>
      <c r="C1650">
        <v>596</v>
      </c>
      <c r="D1650" s="161">
        <v>27</v>
      </c>
      <c r="F1650" s="159">
        <f>'COG-M'!P1503</f>
        <v>0</v>
      </c>
    </row>
    <row r="1651" spans="1:6" x14ac:dyDescent="0.25">
      <c r="A1651">
        <v>559711</v>
      </c>
      <c r="B1651" s="56" t="s">
        <v>913</v>
      </c>
      <c r="C1651">
        <v>597</v>
      </c>
      <c r="D1651" s="161">
        <v>11</v>
      </c>
      <c r="E1651" t="s">
        <v>342</v>
      </c>
      <c r="F1651" s="159">
        <f>'COG-M'!P1504</f>
        <v>0</v>
      </c>
    </row>
    <row r="1652" spans="1:6" x14ac:dyDescent="0.25">
      <c r="A1652">
        <v>559712</v>
      </c>
      <c r="B1652" s="56" t="s">
        <v>913</v>
      </c>
      <c r="C1652">
        <v>597</v>
      </c>
      <c r="D1652" s="161">
        <v>12</v>
      </c>
      <c r="F1652" s="159">
        <f>'COG-M'!P1505</f>
        <v>0</v>
      </c>
    </row>
    <row r="1653" spans="1:6" x14ac:dyDescent="0.25">
      <c r="A1653">
        <v>559714</v>
      </c>
      <c r="B1653" s="56" t="s">
        <v>913</v>
      </c>
      <c r="C1653">
        <v>597</v>
      </c>
      <c r="D1653" s="161">
        <v>14</v>
      </c>
      <c r="F1653" s="159">
        <f>'COG-M'!P1506</f>
        <v>0</v>
      </c>
    </row>
    <row r="1654" spans="1:6" x14ac:dyDescent="0.25">
      <c r="A1654">
        <v>559715</v>
      </c>
      <c r="B1654" s="56" t="s">
        <v>913</v>
      </c>
      <c r="C1654">
        <v>597</v>
      </c>
      <c r="D1654" s="161">
        <v>15</v>
      </c>
      <c r="F1654" s="159">
        <f>'COG-M'!P1507</f>
        <v>0</v>
      </c>
    </row>
    <row r="1655" spans="1:6" x14ac:dyDescent="0.25">
      <c r="A1655">
        <v>559716</v>
      </c>
      <c r="B1655" s="56" t="s">
        <v>913</v>
      </c>
      <c r="C1655">
        <v>597</v>
      </c>
      <c r="D1655" s="161">
        <v>16</v>
      </c>
      <c r="F1655" s="159">
        <f>'COG-M'!P1508</f>
        <v>0</v>
      </c>
    </row>
    <row r="1656" spans="1:6" x14ac:dyDescent="0.25">
      <c r="A1656">
        <v>559717</v>
      </c>
      <c r="B1656" s="56" t="s">
        <v>913</v>
      </c>
      <c r="C1656">
        <v>597</v>
      </c>
      <c r="D1656" s="161">
        <v>17</v>
      </c>
      <c r="F1656" s="159">
        <f>'COG-M'!P1509</f>
        <v>0</v>
      </c>
    </row>
    <row r="1657" spans="1:6" x14ac:dyDescent="0.25">
      <c r="A1657">
        <v>559725</v>
      </c>
      <c r="B1657" s="56" t="s">
        <v>913</v>
      </c>
      <c r="C1657">
        <v>597</v>
      </c>
      <c r="D1657" s="161">
        <v>25</v>
      </c>
      <c r="F1657" s="159">
        <f>'COG-M'!P1510</f>
        <v>0</v>
      </c>
    </row>
    <row r="1658" spans="1:6" x14ac:dyDescent="0.25">
      <c r="A1658">
        <v>559726</v>
      </c>
      <c r="B1658" s="56" t="s">
        <v>913</v>
      </c>
      <c r="C1658">
        <v>597</v>
      </c>
      <c r="D1658" s="161">
        <v>26</v>
      </c>
      <c r="F1658" s="159">
        <f>'COG-M'!P1511</f>
        <v>0</v>
      </c>
    </row>
    <row r="1659" spans="1:6" x14ac:dyDescent="0.25">
      <c r="A1659">
        <v>559727</v>
      </c>
      <c r="B1659" s="56" t="s">
        <v>913</v>
      </c>
      <c r="C1659">
        <v>597</v>
      </c>
      <c r="D1659" s="161">
        <v>27</v>
      </c>
      <c r="F1659" s="159">
        <f>'COG-M'!P1512</f>
        <v>0</v>
      </c>
    </row>
    <row r="1660" spans="1:6" x14ac:dyDescent="0.25">
      <c r="A1660">
        <v>559811</v>
      </c>
      <c r="B1660" s="56" t="s">
        <v>913</v>
      </c>
      <c r="C1660">
        <v>598</v>
      </c>
      <c r="D1660" s="161">
        <v>11</v>
      </c>
      <c r="E1660" t="s">
        <v>343</v>
      </c>
      <c r="F1660" s="159">
        <f>'COG-M'!P1513</f>
        <v>0</v>
      </c>
    </row>
    <row r="1661" spans="1:6" x14ac:dyDescent="0.25">
      <c r="A1661">
        <v>559812</v>
      </c>
      <c r="B1661" s="56" t="s">
        <v>913</v>
      </c>
      <c r="C1661">
        <v>598</v>
      </c>
      <c r="D1661" s="161">
        <v>12</v>
      </c>
      <c r="F1661" s="159">
        <f>'COG-M'!P1514</f>
        <v>0</v>
      </c>
    </row>
    <row r="1662" spans="1:6" x14ac:dyDescent="0.25">
      <c r="A1662">
        <v>559814</v>
      </c>
      <c r="B1662" s="56" t="s">
        <v>913</v>
      </c>
      <c r="C1662">
        <v>598</v>
      </c>
      <c r="D1662" s="161">
        <v>14</v>
      </c>
      <c r="F1662" s="159">
        <f>'COG-M'!P1515</f>
        <v>0</v>
      </c>
    </row>
    <row r="1663" spans="1:6" x14ac:dyDescent="0.25">
      <c r="A1663">
        <v>559815</v>
      </c>
      <c r="B1663" s="56" t="s">
        <v>913</v>
      </c>
      <c r="C1663">
        <v>598</v>
      </c>
      <c r="D1663" s="161">
        <v>15</v>
      </c>
      <c r="F1663" s="159">
        <f>'COG-M'!P1516</f>
        <v>0</v>
      </c>
    </row>
    <row r="1664" spans="1:6" x14ac:dyDescent="0.25">
      <c r="A1664">
        <v>559816</v>
      </c>
      <c r="B1664" s="56" t="s">
        <v>913</v>
      </c>
      <c r="C1664">
        <v>598</v>
      </c>
      <c r="D1664" s="161">
        <v>16</v>
      </c>
      <c r="F1664" s="159">
        <f>'COG-M'!P1517</f>
        <v>0</v>
      </c>
    </row>
    <row r="1665" spans="1:6" x14ac:dyDescent="0.25">
      <c r="A1665">
        <v>559817</v>
      </c>
      <c r="B1665" s="56" t="s">
        <v>913</v>
      </c>
      <c r="C1665">
        <v>598</v>
      </c>
      <c r="D1665" s="161">
        <v>17</v>
      </c>
      <c r="F1665" s="159">
        <f>'COG-M'!P1518</f>
        <v>0</v>
      </c>
    </row>
    <row r="1666" spans="1:6" x14ac:dyDescent="0.25">
      <c r="A1666">
        <v>559825</v>
      </c>
      <c r="B1666" s="56" t="s">
        <v>913</v>
      </c>
      <c r="C1666">
        <v>598</v>
      </c>
      <c r="D1666" s="161">
        <v>25</v>
      </c>
      <c r="F1666" s="159">
        <f>'COG-M'!P1519</f>
        <v>0</v>
      </c>
    </row>
    <row r="1667" spans="1:6" x14ac:dyDescent="0.25">
      <c r="A1667">
        <v>559826</v>
      </c>
      <c r="B1667" s="56" t="s">
        <v>913</v>
      </c>
      <c r="C1667">
        <v>598</v>
      </c>
      <c r="D1667" s="161">
        <v>26</v>
      </c>
      <c r="F1667" s="159">
        <f>'COG-M'!P1520</f>
        <v>0</v>
      </c>
    </row>
    <row r="1668" spans="1:6" x14ac:dyDescent="0.25">
      <c r="A1668">
        <v>559827</v>
      </c>
      <c r="B1668" s="56" t="s">
        <v>913</v>
      </c>
      <c r="C1668">
        <v>598</v>
      </c>
      <c r="D1668" s="161">
        <v>27</v>
      </c>
      <c r="F1668" s="159">
        <f>'COG-M'!P1521</f>
        <v>0</v>
      </c>
    </row>
    <row r="1669" spans="1:6" x14ac:dyDescent="0.25">
      <c r="A1669">
        <v>559911</v>
      </c>
      <c r="B1669" s="56" t="s">
        <v>913</v>
      </c>
      <c r="C1669">
        <v>599</v>
      </c>
      <c r="D1669" s="161">
        <v>11</v>
      </c>
      <c r="E1669" t="s">
        <v>344</v>
      </c>
      <c r="F1669" s="159">
        <f>'COG-M'!P1522</f>
        <v>0</v>
      </c>
    </row>
    <row r="1670" spans="1:6" x14ac:dyDescent="0.25">
      <c r="A1670">
        <v>559912</v>
      </c>
      <c r="B1670" s="56" t="s">
        <v>913</v>
      </c>
      <c r="C1670">
        <v>599</v>
      </c>
      <c r="D1670" s="161">
        <v>12</v>
      </c>
      <c r="F1670" s="159">
        <f>'COG-M'!P1523</f>
        <v>0</v>
      </c>
    </row>
    <row r="1671" spans="1:6" x14ac:dyDescent="0.25">
      <c r="A1671">
        <v>559914</v>
      </c>
      <c r="B1671" s="56" t="s">
        <v>913</v>
      </c>
      <c r="C1671">
        <v>599</v>
      </c>
      <c r="D1671" s="161">
        <v>14</v>
      </c>
      <c r="F1671" s="159">
        <f>'COG-M'!P1524</f>
        <v>0</v>
      </c>
    </row>
    <row r="1672" spans="1:6" x14ac:dyDescent="0.25">
      <c r="A1672">
        <v>559915</v>
      </c>
      <c r="B1672" s="56" t="s">
        <v>913</v>
      </c>
      <c r="C1672">
        <v>599</v>
      </c>
      <c r="D1672" s="161">
        <v>15</v>
      </c>
      <c r="F1672" s="159">
        <f>'COG-M'!P1525</f>
        <v>0</v>
      </c>
    </row>
    <row r="1673" spans="1:6" x14ac:dyDescent="0.25">
      <c r="A1673">
        <v>559916</v>
      </c>
      <c r="B1673" s="56" t="s">
        <v>913</v>
      </c>
      <c r="C1673">
        <v>599</v>
      </c>
      <c r="D1673" s="161">
        <v>16</v>
      </c>
      <c r="F1673" s="159">
        <f>'COG-M'!P1526</f>
        <v>0</v>
      </c>
    </row>
    <row r="1674" spans="1:6" x14ac:dyDescent="0.25">
      <c r="A1674">
        <v>559917</v>
      </c>
      <c r="B1674" s="56" t="s">
        <v>913</v>
      </c>
      <c r="C1674">
        <v>599</v>
      </c>
      <c r="D1674" s="161">
        <v>17</v>
      </c>
      <c r="F1674" s="159">
        <f>'COG-M'!P1527</f>
        <v>0</v>
      </c>
    </row>
    <row r="1675" spans="1:6" x14ac:dyDescent="0.25">
      <c r="A1675">
        <v>559925</v>
      </c>
      <c r="B1675" s="56" t="s">
        <v>913</v>
      </c>
      <c r="C1675">
        <v>599</v>
      </c>
      <c r="D1675" s="161">
        <v>25</v>
      </c>
      <c r="F1675" s="159">
        <f>'COG-M'!P1528</f>
        <v>0</v>
      </c>
    </row>
    <row r="1676" spans="1:6" x14ac:dyDescent="0.25">
      <c r="A1676">
        <v>559926</v>
      </c>
      <c r="B1676" s="56" t="s">
        <v>913</v>
      </c>
      <c r="C1676">
        <v>599</v>
      </c>
      <c r="D1676" s="161">
        <v>26</v>
      </c>
      <c r="F1676" s="159">
        <f>'COG-M'!P1529</f>
        <v>0</v>
      </c>
    </row>
    <row r="1677" spans="1:6" x14ac:dyDescent="0.25">
      <c r="A1677">
        <v>559927</v>
      </c>
      <c r="B1677" s="56" t="s">
        <v>913</v>
      </c>
      <c r="C1677">
        <v>599</v>
      </c>
      <c r="D1677" s="161">
        <v>27</v>
      </c>
      <c r="F1677" s="159">
        <f>'COG-M'!P1530</f>
        <v>0</v>
      </c>
    </row>
    <row r="1678" spans="1:6" x14ac:dyDescent="0.25">
      <c r="A1678">
        <v>600000</v>
      </c>
      <c r="B1678" s="56" t="s">
        <v>913</v>
      </c>
      <c r="C1678">
        <v>6000</v>
      </c>
      <c r="D1678" s="161">
        <v>0</v>
      </c>
      <c r="E1678" t="s">
        <v>345</v>
      </c>
      <c r="F1678" s="159">
        <f>'COG-M'!P1531</f>
        <v>42169245</v>
      </c>
    </row>
    <row r="1679" spans="1:6" x14ac:dyDescent="0.25">
      <c r="A1679">
        <v>610000</v>
      </c>
      <c r="B1679" s="56" t="s">
        <v>913</v>
      </c>
      <c r="C1679">
        <v>6100</v>
      </c>
      <c r="D1679" s="161">
        <v>0</v>
      </c>
      <c r="E1679" t="s">
        <v>346</v>
      </c>
      <c r="F1679" s="159">
        <f>'COG-M'!P1532</f>
        <v>36169245</v>
      </c>
    </row>
    <row r="1680" spans="1:6" x14ac:dyDescent="0.25">
      <c r="A1680">
        <v>661111</v>
      </c>
      <c r="B1680" s="56" t="s">
        <v>913</v>
      </c>
      <c r="C1680">
        <v>611</v>
      </c>
      <c r="D1680" s="161">
        <v>11</v>
      </c>
      <c r="E1680" t="s">
        <v>347</v>
      </c>
      <c r="F1680" s="159">
        <f>'COG-M'!P1533</f>
        <v>0</v>
      </c>
    </row>
    <row r="1681" spans="1:6" x14ac:dyDescent="0.25">
      <c r="A1681">
        <v>661112</v>
      </c>
      <c r="B1681" s="56" t="s">
        <v>913</v>
      </c>
      <c r="C1681">
        <v>611</v>
      </c>
      <c r="D1681" s="161">
        <v>12</v>
      </c>
      <c r="F1681" s="159">
        <f>'COG-M'!P1534</f>
        <v>0</v>
      </c>
    </row>
    <row r="1682" spans="1:6" x14ac:dyDescent="0.25">
      <c r="A1682">
        <v>661114</v>
      </c>
      <c r="B1682" s="56" t="s">
        <v>913</v>
      </c>
      <c r="C1682">
        <v>611</v>
      </c>
      <c r="D1682" s="161">
        <v>14</v>
      </c>
      <c r="F1682" s="159">
        <f>'COG-M'!P1535</f>
        <v>0</v>
      </c>
    </row>
    <row r="1683" spans="1:6" x14ac:dyDescent="0.25">
      <c r="A1683">
        <v>661115</v>
      </c>
      <c r="B1683" s="56" t="s">
        <v>913</v>
      </c>
      <c r="C1683">
        <v>611</v>
      </c>
      <c r="D1683" s="161">
        <v>15</v>
      </c>
      <c r="F1683" s="159">
        <f>'COG-M'!P1536</f>
        <v>0</v>
      </c>
    </row>
    <row r="1684" spans="1:6" x14ac:dyDescent="0.25">
      <c r="A1684">
        <v>661116</v>
      </c>
      <c r="B1684" s="56" t="s">
        <v>913</v>
      </c>
      <c r="C1684">
        <v>611</v>
      </c>
      <c r="D1684" s="161">
        <v>16</v>
      </c>
      <c r="F1684" s="159">
        <f>'COG-M'!P1537</f>
        <v>0</v>
      </c>
    </row>
    <row r="1685" spans="1:6" x14ac:dyDescent="0.25">
      <c r="A1685">
        <v>661117</v>
      </c>
      <c r="B1685" s="56" t="s">
        <v>913</v>
      </c>
      <c r="C1685">
        <v>611</v>
      </c>
      <c r="D1685" s="161">
        <v>17</v>
      </c>
      <c r="F1685" s="159">
        <f>'COG-M'!P1538</f>
        <v>0</v>
      </c>
    </row>
    <row r="1686" spans="1:6" x14ac:dyDescent="0.25">
      <c r="A1686">
        <v>661125</v>
      </c>
      <c r="B1686" s="56" t="s">
        <v>913</v>
      </c>
      <c r="C1686">
        <v>611</v>
      </c>
      <c r="D1686" s="161">
        <v>25</v>
      </c>
      <c r="F1686" s="159">
        <f>'COG-M'!P1539</f>
        <v>0</v>
      </c>
    </row>
    <row r="1687" spans="1:6" x14ac:dyDescent="0.25">
      <c r="A1687">
        <v>661126</v>
      </c>
      <c r="B1687" s="56" t="s">
        <v>913</v>
      </c>
      <c r="C1687">
        <v>611</v>
      </c>
      <c r="D1687" s="161">
        <v>26</v>
      </c>
      <c r="F1687" s="159">
        <f>'COG-M'!P1540</f>
        <v>0</v>
      </c>
    </row>
    <row r="1688" spans="1:6" x14ac:dyDescent="0.25">
      <c r="A1688">
        <v>661127</v>
      </c>
      <c r="B1688" s="56" t="s">
        <v>913</v>
      </c>
      <c r="C1688">
        <v>611</v>
      </c>
      <c r="D1688" s="161">
        <v>27</v>
      </c>
      <c r="F1688" s="159">
        <f>'COG-M'!P1541</f>
        <v>0</v>
      </c>
    </row>
    <row r="1689" spans="1:6" x14ac:dyDescent="0.25">
      <c r="A1689">
        <v>661211</v>
      </c>
      <c r="B1689" s="56" t="s">
        <v>913</v>
      </c>
      <c r="C1689">
        <v>612</v>
      </c>
      <c r="D1689" s="161">
        <v>11</v>
      </c>
      <c r="E1689" t="s">
        <v>348</v>
      </c>
      <c r="F1689" s="159">
        <f>'COG-M'!P1542</f>
        <v>0</v>
      </c>
    </row>
    <row r="1690" spans="1:6" x14ac:dyDescent="0.25">
      <c r="A1690">
        <v>661212</v>
      </c>
      <c r="B1690" s="56" t="s">
        <v>913</v>
      </c>
      <c r="C1690">
        <v>612</v>
      </c>
      <c r="D1690" s="161">
        <v>12</v>
      </c>
      <c r="F1690" s="159">
        <f>'COG-M'!P1543</f>
        <v>0</v>
      </c>
    </row>
    <row r="1691" spans="1:6" x14ac:dyDescent="0.25">
      <c r="A1691">
        <v>661214</v>
      </c>
      <c r="B1691" s="56" t="s">
        <v>913</v>
      </c>
      <c r="C1691">
        <v>612</v>
      </c>
      <c r="D1691" s="161">
        <v>14</v>
      </c>
      <c r="F1691" s="159">
        <f>'COG-M'!P1544</f>
        <v>0</v>
      </c>
    </row>
    <row r="1692" spans="1:6" x14ac:dyDescent="0.25">
      <c r="A1692">
        <v>661215</v>
      </c>
      <c r="B1692" s="56" t="s">
        <v>913</v>
      </c>
      <c r="C1692">
        <v>612</v>
      </c>
      <c r="D1692" s="161">
        <v>15</v>
      </c>
      <c r="F1692" s="159">
        <f>'COG-M'!P1545</f>
        <v>2631600</v>
      </c>
    </row>
    <row r="1693" spans="1:6" x14ac:dyDescent="0.25">
      <c r="A1693">
        <v>661216</v>
      </c>
      <c r="B1693" s="56" t="s">
        <v>913</v>
      </c>
      <c r="C1693">
        <v>612</v>
      </c>
      <c r="D1693" s="161">
        <v>16</v>
      </c>
      <c r="F1693" s="159">
        <f>'COG-M'!P1546</f>
        <v>0</v>
      </c>
    </row>
    <row r="1694" spans="1:6" x14ac:dyDescent="0.25">
      <c r="A1694">
        <v>661217</v>
      </c>
      <c r="B1694" s="56" t="s">
        <v>913</v>
      </c>
      <c r="C1694">
        <v>612</v>
      </c>
      <c r="D1694" s="161">
        <v>17</v>
      </c>
      <c r="F1694" s="159">
        <f>'COG-M'!P1547</f>
        <v>0</v>
      </c>
    </row>
    <row r="1695" spans="1:6" x14ac:dyDescent="0.25">
      <c r="A1695">
        <v>661225</v>
      </c>
      <c r="B1695" s="56" t="s">
        <v>913</v>
      </c>
      <c r="C1695">
        <v>612</v>
      </c>
      <c r="D1695" s="161">
        <v>25</v>
      </c>
      <c r="F1695" s="159">
        <f>'COG-M'!P1548</f>
        <v>0</v>
      </c>
    </row>
    <row r="1696" spans="1:6" x14ac:dyDescent="0.25">
      <c r="A1696">
        <v>661226</v>
      </c>
      <c r="B1696" s="56" t="s">
        <v>913</v>
      </c>
      <c r="C1696">
        <v>612</v>
      </c>
      <c r="D1696" s="161">
        <v>26</v>
      </c>
      <c r="F1696" s="159">
        <f>'COG-M'!P1549</f>
        <v>0</v>
      </c>
    </row>
    <row r="1697" spans="1:6" x14ac:dyDescent="0.25">
      <c r="A1697">
        <v>661227</v>
      </c>
      <c r="B1697" s="56" t="s">
        <v>913</v>
      </c>
      <c r="C1697">
        <v>612</v>
      </c>
      <c r="D1697" s="161">
        <v>27</v>
      </c>
      <c r="F1697" s="159">
        <f>'COG-M'!P1550</f>
        <v>0</v>
      </c>
    </row>
    <row r="1698" spans="1:6" x14ac:dyDescent="0.25">
      <c r="A1698">
        <v>661311</v>
      </c>
      <c r="B1698" s="56" t="s">
        <v>913</v>
      </c>
      <c r="C1698">
        <v>613</v>
      </c>
      <c r="D1698" s="161">
        <v>11</v>
      </c>
      <c r="E1698" t="s">
        <v>349</v>
      </c>
      <c r="F1698" s="159">
        <f>'COG-M'!P1551</f>
        <v>0</v>
      </c>
    </row>
    <row r="1699" spans="1:6" x14ac:dyDescent="0.25">
      <c r="A1699">
        <v>661312</v>
      </c>
      <c r="B1699" s="56" t="s">
        <v>913</v>
      </c>
      <c r="C1699">
        <v>613</v>
      </c>
      <c r="D1699" s="161">
        <v>12</v>
      </c>
      <c r="F1699" s="159">
        <f>'COG-M'!P1552</f>
        <v>0</v>
      </c>
    </row>
    <row r="1700" spans="1:6" x14ac:dyDescent="0.25">
      <c r="A1700">
        <v>661314</v>
      </c>
      <c r="B1700" s="56" t="s">
        <v>913</v>
      </c>
      <c r="C1700">
        <v>613</v>
      </c>
      <c r="D1700" s="161">
        <v>14</v>
      </c>
      <c r="F1700" s="159">
        <f>'COG-M'!P1553</f>
        <v>0</v>
      </c>
    </row>
    <row r="1701" spans="1:6" x14ac:dyDescent="0.25">
      <c r="A1701">
        <v>661315</v>
      </c>
      <c r="B1701" s="56" t="s">
        <v>913</v>
      </c>
      <c r="C1701">
        <v>613</v>
      </c>
      <c r="D1701" s="161">
        <v>15</v>
      </c>
      <c r="F1701" s="159">
        <f>'COG-M'!P1554</f>
        <v>0</v>
      </c>
    </row>
    <row r="1702" spans="1:6" x14ac:dyDescent="0.25">
      <c r="A1702">
        <v>661316</v>
      </c>
      <c r="B1702" s="56" t="s">
        <v>913</v>
      </c>
      <c r="C1702">
        <v>613</v>
      </c>
      <c r="D1702" s="161">
        <v>16</v>
      </c>
      <c r="F1702" s="159">
        <f>'COG-M'!P1555</f>
        <v>0</v>
      </c>
    </row>
    <row r="1703" spans="1:6" x14ac:dyDescent="0.25">
      <c r="A1703">
        <v>661317</v>
      </c>
      <c r="B1703" s="56" t="s">
        <v>913</v>
      </c>
      <c r="C1703">
        <v>613</v>
      </c>
      <c r="D1703" s="161">
        <v>17</v>
      </c>
      <c r="F1703" s="159">
        <f>'COG-M'!P1556</f>
        <v>0</v>
      </c>
    </row>
    <row r="1704" spans="1:6" x14ac:dyDescent="0.25">
      <c r="A1704">
        <v>661325</v>
      </c>
      <c r="B1704" s="56" t="s">
        <v>913</v>
      </c>
      <c r="C1704">
        <v>613</v>
      </c>
      <c r="D1704" s="161">
        <v>25</v>
      </c>
      <c r="F1704" s="159">
        <f>'COG-M'!P1557</f>
        <v>1740528</v>
      </c>
    </row>
    <row r="1705" spans="1:6" x14ac:dyDescent="0.25">
      <c r="A1705">
        <v>661326</v>
      </c>
      <c r="B1705" s="56" t="s">
        <v>913</v>
      </c>
      <c r="C1705">
        <v>613</v>
      </c>
      <c r="D1705" s="161">
        <v>26</v>
      </c>
      <c r="F1705" s="159">
        <f>'COG-M'!P1558</f>
        <v>0</v>
      </c>
    </row>
    <row r="1706" spans="1:6" x14ac:dyDescent="0.25">
      <c r="A1706">
        <v>661327</v>
      </c>
      <c r="B1706" s="56" t="s">
        <v>913</v>
      </c>
      <c r="C1706">
        <v>613</v>
      </c>
      <c r="D1706" s="161">
        <v>27</v>
      </c>
      <c r="F1706" s="159">
        <f>'COG-M'!P1559</f>
        <v>0</v>
      </c>
    </row>
    <row r="1707" spans="1:6" x14ac:dyDescent="0.25">
      <c r="A1707">
        <v>661411</v>
      </c>
      <c r="B1707" s="56" t="s">
        <v>913</v>
      </c>
      <c r="C1707">
        <v>614</v>
      </c>
      <c r="D1707" s="161">
        <v>11</v>
      </c>
      <c r="E1707" t="s">
        <v>350</v>
      </c>
      <c r="F1707" s="159">
        <f>'COG-M'!P1560</f>
        <v>0</v>
      </c>
    </row>
    <row r="1708" spans="1:6" x14ac:dyDescent="0.25">
      <c r="A1708">
        <v>661412</v>
      </c>
      <c r="B1708" s="56" t="s">
        <v>913</v>
      </c>
      <c r="C1708">
        <v>614</v>
      </c>
      <c r="D1708" s="161">
        <v>12</v>
      </c>
      <c r="F1708" s="159">
        <f>'COG-M'!P1561</f>
        <v>0</v>
      </c>
    </row>
    <row r="1709" spans="1:6" x14ac:dyDescent="0.25">
      <c r="A1709">
        <v>661414</v>
      </c>
      <c r="B1709" s="56" t="s">
        <v>913</v>
      </c>
      <c r="C1709">
        <v>614</v>
      </c>
      <c r="D1709" s="161">
        <v>14</v>
      </c>
      <c r="F1709" s="159">
        <f>'COG-M'!P1562</f>
        <v>0</v>
      </c>
    </row>
    <row r="1710" spans="1:6" x14ac:dyDescent="0.25">
      <c r="A1710">
        <v>661415</v>
      </c>
      <c r="B1710" s="56" t="s">
        <v>913</v>
      </c>
      <c r="C1710">
        <v>614</v>
      </c>
      <c r="D1710" s="161">
        <v>15</v>
      </c>
      <c r="F1710" s="159">
        <f>'COG-M'!P1563</f>
        <v>0</v>
      </c>
    </row>
    <row r="1711" spans="1:6" x14ac:dyDescent="0.25">
      <c r="A1711">
        <v>661416</v>
      </c>
      <c r="B1711" s="56" t="s">
        <v>913</v>
      </c>
      <c r="C1711">
        <v>614</v>
      </c>
      <c r="D1711" s="161">
        <v>16</v>
      </c>
      <c r="F1711" s="159">
        <f>'COG-M'!P1564</f>
        <v>0</v>
      </c>
    </row>
    <row r="1712" spans="1:6" x14ac:dyDescent="0.25">
      <c r="A1712">
        <v>661417</v>
      </c>
      <c r="B1712" s="56" t="s">
        <v>913</v>
      </c>
      <c r="C1712">
        <v>614</v>
      </c>
      <c r="D1712" s="161">
        <v>17</v>
      </c>
      <c r="F1712" s="159">
        <f>'COG-M'!P1565</f>
        <v>0</v>
      </c>
    </row>
    <row r="1713" spans="1:6" x14ac:dyDescent="0.25">
      <c r="A1713">
        <v>661425</v>
      </c>
      <c r="B1713" s="56" t="s">
        <v>913</v>
      </c>
      <c r="C1713">
        <v>614</v>
      </c>
      <c r="D1713" s="161">
        <v>25</v>
      </c>
      <c r="F1713" s="159">
        <f>'COG-M'!P1566</f>
        <v>0</v>
      </c>
    </row>
    <row r="1714" spans="1:6" x14ac:dyDescent="0.25">
      <c r="A1714">
        <v>661426</v>
      </c>
      <c r="B1714" s="56" t="s">
        <v>913</v>
      </c>
      <c r="C1714">
        <v>614</v>
      </c>
      <c r="D1714" s="161">
        <v>26</v>
      </c>
      <c r="F1714" s="159">
        <f>'COG-M'!P1567</f>
        <v>0</v>
      </c>
    </row>
    <row r="1715" spans="1:6" x14ac:dyDescent="0.25">
      <c r="A1715">
        <v>661427</v>
      </c>
      <c r="B1715" s="56" t="s">
        <v>913</v>
      </c>
      <c r="C1715">
        <v>614</v>
      </c>
      <c r="D1715" s="161">
        <v>27</v>
      </c>
      <c r="F1715" s="159">
        <f>'COG-M'!P1568</f>
        <v>0</v>
      </c>
    </row>
    <row r="1716" spans="1:6" x14ac:dyDescent="0.25">
      <c r="A1716">
        <v>661511</v>
      </c>
      <c r="B1716" s="56" t="s">
        <v>913</v>
      </c>
      <c r="C1716">
        <v>615</v>
      </c>
      <c r="D1716" s="161">
        <v>11</v>
      </c>
      <c r="E1716" t="s">
        <v>351</v>
      </c>
      <c r="F1716" s="159">
        <f>'COG-M'!P1569</f>
        <v>3019557</v>
      </c>
    </row>
    <row r="1717" spans="1:6" x14ac:dyDescent="0.25">
      <c r="A1717">
        <v>661512</v>
      </c>
      <c r="B1717" s="56" t="s">
        <v>913</v>
      </c>
      <c r="C1717">
        <v>615</v>
      </c>
      <c r="D1717" s="161">
        <v>12</v>
      </c>
      <c r="F1717" s="159">
        <f>'COG-M'!P1570</f>
        <v>0</v>
      </c>
    </row>
    <row r="1718" spans="1:6" x14ac:dyDescent="0.25">
      <c r="A1718">
        <v>661514</v>
      </c>
      <c r="B1718" s="56" t="s">
        <v>913</v>
      </c>
      <c r="C1718">
        <v>615</v>
      </c>
      <c r="D1718" s="161">
        <v>14</v>
      </c>
      <c r="F1718" s="159">
        <f>'COG-M'!P1571</f>
        <v>0</v>
      </c>
    </row>
    <row r="1719" spans="1:6" x14ac:dyDescent="0.25">
      <c r="A1719">
        <v>661515</v>
      </c>
      <c r="B1719" s="56" t="s">
        <v>913</v>
      </c>
      <c r="C1719">
        <v>615</v>
      </c>
      <c r="D1719" s="161">
        <v>15</v>
      </c>
      <c r="F1719" s="159">
        <f>'COG-M'!P1572</f>
        <v>22281857</v>
      </c>
    </row>
    <row r="1720" spans="1:6" x14ac:dyDescent="0.25">
      <c r="A1720">
        <v>661516</v>
      </c>
      <c r="B1720" s="56" t="s">
        <v>913</v>
      </c>
      <c r="C1720">
        <v>615</v>
      </c>
      <c r="D1720" s="161">
        <v>16</v>
      </c>
      <c r="F1720" s="159">
        <f>'COG-M'!P1573</f>
        <v>0</v>
      </c>
    </row>
    <row r="1721" spans="1:6" x14ac:dyDescent="0.25">
      <c r="A1721">
        <v>661517</v>
      </c>
      <c r="B1721" s="56" t="s">
        <v>913</v>
      </c>
      <c r="C1721">
        <v>615</v>
      </c>
      <c r="D1721" s="161">
        <v>17</v>
      </c>
      <c r="F1721" s="159">
        <f>'COG-M'!P1574</f>
        <v>0</v>
      </c>
    </row>
    <row r="1722" spans="1:6" x14ac:dyDescent="0.25">
      <c r="A1722">
        <v>661525</v>
      </c>
      <c r="B1722" s="56" t="s">
        <v>913</v>
      </c>
      <c r="C1722">
        <v>615</v>
      </c>
      <c r="D1722" s="161">
        <v>25</v>
      </c>
      <c r="F1722" s="159">
        <f>'COG-M'!P1575</f>
        <v>6495703</v>
      </c>
    </row>
    <row r="1723" spans="1:6" x14ac:dyDescent="0.25">
      <c r="A1723">
        <v>661526</v>
      </c>
      <c r="B1723" s="56" t="s">
        <v>913</v>
      </c>
      <c r="C1723">
        <v>615</v>
      </c>
      <c r="D1723" s="161">
        <v>26</v>
      </c>
      <c r="F1723" s="159">
        <f>'COG-M'!P1576</f>
        <v>0</v>
      </c>
    </row>
    <row r="1724" spans="1:6" x14ac:dyDescent="0.25">
      <c r="A1724">
        <v>661527</v>
      </c>
      <c r="B1724" s="56" t="s">
        <v>913</v>
      </c>
      <c r="C1724">
        <v>615</v>
      </c>
      <c r="D1724" s="161">
        <v>27</v>
      </c>
      <c r="F1724" s="159">
        <f>'COG-M'!P1577</f>
        <v>0</v>
      </c>
    </row>
    <row r="1725" spans="1:6" x14ac:dyDescent="0.25">
      <c r="A1725">
        <v>661611</v>
      </c>
      <c r="B1725" s="56" t="s">
        <v>913</v>
      </c>
      <c r="C1725">
        <v>616</v>
      </c>
      <c r="D1725" s="161">
        <v>11</v>
      </c>
      <c r="E1725" t="s">
        <v>352</v>
      </c>
      <c r="F1725" s="159">
        <f>'COG-M'!P1578</f>
        <v>0</v>
      </c>
    </row>
    <row r="1726" spans="1:6" x14ac:dyDescent="0.25">
      <c r="A1726">
        <v>661612</v>
      </c>
      <c r="B1726" s="56" t="s">
        <v>913</v>
      </c>
      <c r="C1726">
        <v>616</v>
      </c>
      <c r="D1726" s="161">
        <v>12</v>
      </c>
      <c r="F1726" s="159">
        <f>'COG-M'!P1579</f>
        <v>0</v>
      </c>
    </row>
    <row r="1727" spans="1:6" x14ac:dyDescent="0.25">
      <c r="A1727">
        <v>661614</v>
      </c>
      <c r="B1727" s="56" t="s">
        <v>913</v>
      </c>
      <c r="C1727">
        <v>616</v>
      </c>
      <c r="D1727" s="161">
        <v>14</v>
      </c>
      <c r="F1727" s="159">
        <f>'COG-M'!P1580</f>
        <v>0</v>
      </c>
    </row>
    <row r="1728" spans="1:6" x14ac:dyDescent="0.25">
      <c r="A1728">
        <v>661615</v>
      </c>
      <c r="B1728" s="56" t="s">
        <v>913</v>
      </c>
      <c r="C1728">
        <v>616</v>
      </c>
      <c r="D1728" s="161">
        <v>15</v>
      </c>
      <c r="F1728" s="159">
        <f>'COG-M'!P1581</f>
        <v>0</v>
      </c>
    </row>
    <row r="1729" spans="1:6" x14ac:dyDescent="0.25">
      <c r="A1729">
        <v>661616</v>
      </c>
      <c r="B1729" s="56" t="s">
        <v>913</v>
      </c>
      <c r="C1729">
        <v>616</v>
      </c>
      <c r="D1729" s="161">
        <v>16</v>
      </c>
      <c r="F1729" s="159">
        <f>'COG-M'!P1582</f>
        <v>0</v>
      </c>
    </row>
    <row r="1730" spans="1:6" x14ac:dyDescent="0.25">
      <c r="A1730">
        <v>661617</v>
      </c>
      <c r="B1730" s="56" t="s">
        <v>913</v>
      </c>
      <c r="C1730">
        <v>616</v>
      </c>
      <c r="D1730" s="161">
        <v>17</v>
      </c>
      <c r="F1730" s="159">
        <f>'COG-M'!P1583</f>
        <v>0</v>
      </c>
    </row>
    <row r="1731" spans="1:6" x14ac:dyDescent="0.25">
      <c r="A1731">
        <v>661625</v>
      </c>
      <c r="B1731" s="56" t="s">
        <v>913</v>
      </c>
      <c r="C1731">
        <v>616</v>
      </c>
      <c r="D1731" s="161">
        <v>25</v>
      </c>
      <c r="F1731" s="159">
        <f>'COG-M'!P1584</f>
        <v>0</v>
      </c>
    </row>
    <row r="1732" spans="1:6" x14ac:dyDescent="0.25">
      <c r="A1732">
        <v>661626</v>
      </c>
      <c r="B1732" s="56" t="s">
        <v>913</v>
      </c>
      <c r="C1732">
        <v>616</v>
      </c>
      <c r="D1732" s="161">
        <v>26</v>
      </c>
      <c r="F1732" s="159">
        <f>'COG-M'!P1585</f>
        <v>0</v>
      </c>
    </row>
    <row r="1733" spans="1:6" x14ac:dyDescent="0.25">
      <c r="A1733">
        <v>661627</v>
      </c>
      <c r="B1733" s="56" t="s">
        <v>913</v>
      </c>
      <c r="C1733">
        <v>616</v>
      </c>
      <c r="D1733" s="161">
        <v>27</v>
      </c>
      <c r="F1733" s="159">
        <f>'COG-M'!P1586</f>
        <v>0</v>
      </c>
    </row>
    <row r="1734" spans="1:6" x14ac:dyDescent="0.25">
      <c r="A1734">
        <v>661711</v>
      </c>
      <c r="B1734" s="56" t="s">
        <v>913</v>
      </c>
      <c r="C1734">
        <v>617</v>
      </c>
      <c r="D1734" s="161">
        <v>11</v>
      </c>
      <c r="E1734" t="s">
        <v>353</v>
      </c>
      <c r="F1734" s="159">
        <f>'COG-M'!P1587</f>
        <v>0</v>
      </c>
    </row>
    <row r="1735" spans="1:6" x14ac:dyDescent="0.25">
      <c r="A1735">
        <v>661712</v>
      </c>
      <c r="B1735" s="56" t="s">
        <v>913</v>
      </c>
      <c r="C1735">
        <v>617</v>
      </c>
      <c r="D1735" s="161">
        <v>12</v>
      </c>
      <c r="F1735" s="159">
        <f>'COG-M'!P1588</f>
        <v>0</v>
      </c>
    </row>
    <row r="1736" spans="1:6" x14ac:dyDescent="0.25">
      <c r="A1736">
        <v>661714</v>
      </c>
      <c r="B1736" s="56" t="s">
        <v>913</v>
      </c>
      <c r="C1736">
        <v>617</v>
      </c>
      <c r="D1736" s="161">
        <v>14</v>
      </c>
      <c r="F1736" s="159">
        <f>'COG-M'!P1589</f>
        <v>0</v>
      </c>
    </row>
    <row r="1737" spans="1:6" x14ac:dyDescent="0.25">
      <c r="A1737">
        <v>661715</v>
      </c>
      <c r="B1737" s="56" t="s">
        <v>913</v>
      </c>
      <c r="C1737">
        <v>617</v>
      </c>
      <c r="D1737" s="161">
        <v>15</v>
      </c>
      <c r="F1737" s="159">
        <f>'COG-M'!P1590</f>
        <v>0</v>
      </c>
    </row>
    <row r="1738" spans="1:6" x14ac:dyDescent="0.25">
      <c r="A1738">
        <v>661716</v>
      </c>
      <c r="B1738" s="56" t="s">
        <v>913</v>
      </c>
      <c r="C1738">
        <v>617</v>
      </c>
      <c r="D1738" s="161">
        <v>16</v>
      </c>
      <c r="F1738" s="159">
        <f>'COG-M'!P1591</f>
        <v>0</v>
      </c>
    </row>
    <row r="1739" spans="1:6" x14ac:dyDescent="0.25">
      <c r="A1739">
        <v>661717</v>
      </c>
      <c r="B1739" s="56" t="s">
        <v>913</v>
      </c>
      <c r="C1739">
        <v>617</v>
      </c>
      <c r="D1739" s="161">
        <v>17</v>
      </c>
      <c r="F1739" s="159">
        <f>'COG-M'!P1592</f>
        <v>0</v>
      </c>
    </row>
    <row r="1740" spans="1:6" x14ac:dyDescent="0.25">
      <c r="A1740">
        <v>661725</v>
      </c>
      <c r="B1740" s="56" t="s">
        <v>913</v>
      </c>
      <c r="C1740">
        <v>617</v>
      </c>
      <c r="D1740" s="161">
        <v>25</v>
      </c>
      <c r="F1740" s="159">
        <f>'COG-M'!P1593</f>
        <v>0</v>
      </c>
    </row>
    <row r="1741" spans="1:6" x14ac:dyDescent="0.25">
      <c r="A1741">
        <v>661726</v>
      </c>
      <c r="B1741" s="56" t="s">
        <v>913</v>
      </c>
      <c r="C1741">
        <v>617</v>
      </c>
      <c r="D1741" s="161">
        <v>26</v>
      </c>
      <c r="F1741" s="159">
        <f>'COG-M'!P1594</f>
        <v>0</v>
      </c>
    </row>
    <row r="1742" spans="1:6" x14ac:dyDescent="0.25">
      <c r="A1742">
        <v>661727</v>
      </c>
      <c r="B1742" s="56" t="s">
        <v>913</v>
      </c>
      <c r="C1742">
        <v>617</v>
      </c>
      <c r="D1742" s="161">
        <v>27</v>
      </c>
      <c r="F1742" s="159">
        <f>'COG-M'!P1595</f>
        <v>0</v>
      </c>
    </row>
    <row r="1743" spans="1:6" x14ac:dyDescent="0.25">
      <c r="A1743">
        <v>661911</v>
      </c>
      <c r="B1743" s="56" t="s">
        <v>913</v>
      </c>
      <c r="C1743">
        <v>619</v>
      </c>
      <c r="D1743" s="161">
        <v>11</v>
      </c>
      <c r="E1743" t="s">
        <v>722</v>
      </c>
      <c r="F1743" s="159">
        <f>'COG-M'!P1596</f>
        <v>0</v>
      </c>
    </row>
    <row r="1744" spans="1:6" x14ac:dyDescent="0.25">
      <c r="A1744">
        <v>661912</v>
      </c>
      <c r="B1744" s="56" t="s">
        <v>913</v>
      </c>
      <c r="C1744">
        <v>619</v>
      </c>
      <c r="D1744" s="161">
        <v>12</v>
      </c>
      <c r="F1744" s="159">
        <f>'COG-M'!P1597</f>
        <v>0</v>
      </c>
    </row>
    <row r="1745" spans="1:6" x14ac:dyDescent="0.25">
      <c r="A1745">
        <v>661914</v>
      </c>
      <c r="B1745" s="56" t="s">
        <v>913</v>
      </c>
      <c r="C1745">
        <v>619</v>
      </c>
      <c r="D1745" s="161">
        <v>14</v>
      </c>
      <c r="F1745" s="159">
        <f>'COG-M'!P1598</f>
        <v>0</v>
      </c>
    </row>
    <row r="1746" spans="1:6" x14ac:dyDescent="0.25">
      <c r="A1746">
        <v>661915</v>
      </c>
      <c r="B1746" s="56" t="s">
        <v>913</v>
      </c>
      <c r="C1746">
        <v>619</v>
      </c>
      <c r="D1746" s="161">
        <v>15</v>
      </c>
      <c r="F1746" s="159">
        <f>'COG-M'!P1599</f>
        <v>0</v>
      </c>
    </row>
    <row r="1747" spans="1:6" x14ac:dyDescent="0.25">
      <c r="A1747">
        <v>661916</v>
      </c>
      <c r="B1747" s="56" t="s">
        <v>913</v>
      </c>
      <c r="C1747">
        <v>619</v>
      </c>
      <c r="D1747" s="161">
        <v>16</v>
      </c>
      <c r="F1747" s="159">
        <f>'COG-M'!P1600</f>
        <v>0</v>
      </c>
    </row>
    <row r="1748" spans="1:6" x14ac:dyDescent="0.25">
      <c r="A1748">
        <v>661917</v>
      </c>
      <c r="B1748" s="56" t="s">
        <v>913</v>
      </c>
      <c r="C1748">
        <v>619</v>
      </c>
      <c r="D1748" s="161">
        <v>17</v>
      </c>
      <c r="F1748" s="159">
        <f>'COG-M'!P1601</f>
        <v>0</v>
      </c>
    </row>
    <row r="1749" spans="1:6" x14ac:dyDescent="0.25">
      <c r="A1749">
        <v>661925</v>
      </c>
      <c r="B1749" s="56" t="s">
        <v>913</v>
      </c>
      <c r="C1749">
        <v>619</v>
      </c>
      <c r="D1749" s="161">
        <v>25</v>
      </c>
      <c r="F1749" s="159">
        <f>'COG-M'!P1602</f>
        <v>0</v>
      </c>
    </row>
    <row r="1750" spans="1:6" x14ac:dyDescent="0.25">
      <c r="A1750">
        <v>661926</v>
      </c>
      <c r="B1750" s="56" t="s">
        <v>913</v>
      </c>
      <c r="C1750">
        <v>619</v>
      </c>
      <c r="D1750" s="161">
        <v>26</v>
      </c>
      <c r="F1750" s="159">
        <f>'COG-M'!P1603</f>
        <v>0</v>
      </c>
    </row>
    <row r="1751" spans="1:6" x14ac:dyDescent="0.25">
      <c r="A1751">
        <v>661927</v>
      </c>
      <c r="B1751" s="56" t="s">
        <v>913</v>
      </c>
      <c r="C1751">
        <v>619</v>
      </c>
      <c r="D1751" s="161">
        <v>27</v>
      </c>
      <c r="F1751" s="159">
        <f>'COG-M'!P1604</f>
        <v>0</v>
      </c>
    </row>
    <row r="1752" spans="1:6" x14ac:dyDescent="0.25">
      <c r="A1752">
        <v>620000</v>
      </c>
      <c r="B1752" s="56" t="s">
        <v>913</v>
      </c>
      <c r="C1752">
        <v>6200</v>
      </c>
      <c r="D1752" s="161">
        <v>0</v>
      </c>
      <c r="E1752" t="s">
        <v>354</v>
      </c>
      <c r="F1752" s="159">
        <f>'COG-M'!P1605</f>
        <v>6000000</v>
      </c>
    </row>
    <row r="1753" spans="1:6" x14ac:dyDescent="0.25">
      <c r="A1753">
        <v>662111</v>
      </c>
      <c r="B1753" s="56" t="s">
        <v>913</v>
      </c>
      <c r="C1753">
        <v>621</v>
      </c>
      <c r="D1753" s="161">
        <v>11</v>
      </c>
      <c r="E1753" t="s">
        <v>347</v>
      </c>
      <c r="F1753" s="159">
        <f>'COG-M'!P1606</f>
        <v>0</v>
      </c>
    </row>
    <row r="1754" spans="1:6" x14ac:dyDescent="0.25">
      <c r="A1754">
        <v>662112</v>
      </c>
      <c r="B1754" s="56" t="s">
        <v>913</v>
      </c>
      <c r="C1754">
        <v>621</v>
      </c>
      <c r="D1754" s="161">
        <v>12</v>
      </c>
      <c r="F1754" s="159">
        <f>'COG-M'!P1607</f>
        <v>0</v>
      </c>
    </row>
    <row r="1755" spans="1:6" x14ac:dyDescent="0.25">
      <c r="A1755">
        <v>662114</v>
      </c>
      <c r="B1755" s="56" t="s">
        <v>913</v>
      </c>
      <c r="C1755">
        <v>621</v>
      </c>
      <c r="D1755" s="161">
        <v>14</v>
      </c>
      <c r="F1755" s="159">
        <f>'COG-M'!P1608</f>
        <v>0</v>
      </c>
    </row>
    <row r="1756" spans="1:6" x14ac:dyDescent="0.25">
      <c r="A1756">
        <v>662115</v>
      </c>
      <c r="B1756" s="56" t="s">
        <v>913</v>
      </c>
      <c r="C1756">
        <v>621</v>
      </c>
      <c r="D1756" s="161">
        <v>15</v>
      </c>
      <c r="F1756" s="159">
        <f>'COG-M'!P1609</f>
        <v>0</v>
      </c>
    </row>
    <row r="1757" spans="1:6" x14ac:dyDescent="0.25">
      <c r="A1757">
        <v>662116</v>
      </c>
      <c r="B1757" s="56" t="s">
        <v>913</v>
      </c>
      <c r="C1757">
        <v>621</v>
      </c>
      <c r="D1757" s="161">
        <v>16</v>
      </c>
      <c r="F1757" s="159">
        <f>'COG-M'!P1610</f>
        <v>0</v>
      </c>
    </row>
    <row r="1758" spans="1:6" x14ac:dyDescent="0.25">
      <c r="A1758">
        <v>662117</v>
      </c>
      <c r="B1758" s="56" t="s">
        <v>913</v>
      </c>
      <c r="C1758">
        <v>621</v>
      </c>
      <c r="D1758" s="161">
        <v>17</v>
      </c>
      <c r="F1758" s="159">
        <f>'COG-M'!P1611</f>
        <v>0</v>
      </c>
    </row>
    <row r="1759" spans="1:6" x14ac:dyDescent="0.25">
      <c r="A1759">
        <v>662125</v>
      </c>
      <c r="B1759" s="56" t="s">
        <v>913</v>
      </c>
      <c r="C1759">
        <v>621</v>
      </c>
      <c r="D1759" s="161">
        <v>25</v>
      </c>
      <c r="F1759" s="159">
        <f>'COG-M'!P1612</f>
        <v>0</v>
      </c>
    </row>
    <row r="1760" spans="1:6" x14ac:dyDescent="0.25">
      <c r="A1760">
        <v>662126</v>
      </c>
      <c r="B1760" s="56" t="s">
        <v>913</v>
      </c>
      <c r="C1760">
        <v>621</v>
      </c>
      <c r="D1760" s="161">
        <v>26</v>
      </c>
      <c r="F1760" s="159">
        <f>'COG-M'!P1613</f>
        <v>0</v>
      </c>
    </row>
    <row r="1761" spans="1:6" x14ac:dyDescent="0.25">
      <c r="A1761">
        <v>662127</v>
      </c>
      <c r="B1761" s="56" t="s">
        <v>913</v>
      </c>
      <c r="C1761">
        <v>621</v>
      </c>
      <c r="D1761" s="161">
        <v>27</v>
      </c>
      <c r="F1761" s="159">
        <f>'COG-M'!P1614</f>
        <v>0</v>
      </c>
    </row>
    <row r="1762" spans="1:6" x14ac:dyDescent="0.25">
      <c r="A1762">
        <v>662211</v>
      </c>
      <c r="B1762" s="56" t="s">
        <v>913</v>
      </c>
      <c r="C1762">
        <v>622</v>
      </c>
      <c r="D1762" s="161">
        <v>11</v>
      </c>
      <c r="E1762" t="s">
        <v>355</v>
      </c>
      <c r="F1762" s="159">
        <f>'COG-M'!P1615</f>
        <v>0</v>
      </c>
    </row>
    <row r="1763" spans="1:6" x14ac:dyDescent="0.25">
      <c r="A1763">
        <v>662212</v>
      </c>
      <c r="B1763" s="56" t="s">
        <v>913</v>
      </c>
      <c r="C1763">
        <v>622</v>
      </c>
      <c r="D1763" s="161">
        <v>12</v>
      </c>
      <c r="F1763" s="159">
        <f>'COG-M'!P1616</f>
        <v>0</v>
      </c>
    </row>
    <row r="1764" spans="1:6" x14ac:dyDescent="0.25">
      <c r="A1764">
        <v>662214</v>
      </c>
      <c r="B1764" s="56" t="s">
        <v>913</v>
      </c>
      <c r="C1764">
        <v>622</v>
      </c>
      <c r="D1764" s="161">
        <v>14</v>
      </c>
      <c r="F1764" s="159">
        <f>'COG-M'!P1617</f>
        <v>0</v>
      </c>
    </row>
    <row r="1765" spans="1:6" x14ac:dyDescent="0.25">
      <c r="A1765">
        <v>662215</v>
      </c>
      <c r="B1765" s="56" t="s">
        <v>913</v>
      </c>
      <c r="C1765">
        <v>622</v>
      </c>
      <c r="D1765" s="161">
        <v>15</v>
      </c>
      <c r="F1765" s="159">
        <f>'COG-M'!P1618</f>
        <v>0</v>
      </c>
    </row>
    <row r="1766" spans="1:6" x14ac:dyDescent="0.25">
      <c r="A1766">
        <v>662216</v>
      </c>
      <c r="B1766" s="56" t="s">
        <v>913</v>
      </c>
      <c r="C1766">
        <v>622</v>
      </c>
      <c r="D1766" s="161">
        <v>16</v>
      </c>
      <c r="F1766" s="159">
        <f>'COG-M'!P1619</f>
        <v>0</v>
      </c>
    </row>
    <row r="1767" spans="1:6" x14ac:dyDescent="0.25">
      <c r="A1767">
        <v>662217</v>
      </c>
      <c r="B1767" s="56" t="s">
        <v>913</v>
      </c>
      <c r="C1767">
        <v>622</v>
      </c>
      <c r="D1767" s="161">
        <v>17</v>
      </c>
      <c r="F1767" s="159">
        <f>'COG-M'!P1620</f>
        <v>0</v>
      </c>
    </row>
    <row r="1768" spans="1:6" x14ac:dyDescent="0.25">
      <c r="A1768">
        <v>662225</v>
      </c>
      <c r="B1768" s="56" t="s">
        <v>913</v>
      </c>
      <c r="C1768">
        <v>622</v>
      </c>
      <c r="D1768" s="161">
        <v>25</v>
      </c>
      <c r="F1768" s="159">
        <f>'COG-M'!P1621</f>
        <v>0</v>
      </c>
    </row>
    <row r="1769" spans="1:6" x14ac:dyDescent="0.25">
      <c r="A1769">
        <v>662226</v>
      </c>
      <c r="B1769" s="56" t="s">
        <v>913</v>
      </c>
      <c r="C1769">
        <v>622</v>
      </c>
      <c r="D1769" s="161">
        <v>26</v>
      </c>
      <c r="F1769" s="159">
        <f>'COG-M'!P1622</f>
        <v>3500000</v>
      </c>
    </row>
    <row r="1770" spans="1:6" x14ac:dyDescent="0.25">
      <c r="A1770">
        <v>662227</v>
      </c>
      <c r="B1770" s="56" t="s">
        <v>913</v>
      </c>
      <c r="C1770">
        <v>622</v>
      </c>
      <c r="D1770" s="161">
        <v>27</v>
      </c>
      <c r="F1770" s="159">
        <f>'COG-M'!P1623</f>
        <v>0</v>
      </c>
    </row>
    <row r="1771" spans="1:6" x14ac:dyDescent="0.25">
      <c r="A1771">
        <v>662311</v>
      </c>
      <c r="B1771" s="56" t="s">
        <v>913</v>
      </c>
      <c r="C1771">
        <v>623</v>
      </c>
      <c r="D1771" s="161">
        <v>11</v>
      </c>
      <c r="E1771" t="s">
        <v>356</v>
      </c>
      <c r="F1771" s="159">
        <f>'COG-M'!P1624</f>
        <v>0</v>
      </c>
    </row>
    <row r="1772" spans="1:6" x14ac:dyDescent="0.25">
      <c r="A1772">
        <v>662312</v>
      </c>
      <c r="B1772" s="56" t="s">
        <v>913</v>
      </c>
      <c r="C1772">
        <v>623</v>
      </c>
      <c r="D1772" s="161">
        <v>12</v>
      </c>
      <c r="F1772" s="159">
        <f>'COG-M'!P1625</f>
        <v>0</v>
      </c>
    </row>
    <row r="1773" spans="1:6" x14ac:dyDescent="0.25">
      <c r="A1773">
        <v>662314</v>
      </c>
      <c r="B1773" s="56" t="s">
        <v>913</v>
      </c>
      <c r="C1773">
        <v>623</v>
      </c>
      <c r="D1773" s="161">
        <v>14</v>
      </c>
      <c r="F1773" s="159">
        <f>'COG-M'!P1626</f>
        <v>0</v>
      </c>
    </row>
    <row r="1774" spans="1:6" x14ac:dyDescent="0.25">
      <c r="A1774">
        <v>662315</v>
      </c>
      <c r="B1774" s="56" t="s">
        <v>913</v>
      </c>
      <c r="C1774">
        <v>623</v>
      </c>
      <c r="D1774" s="161">
        <v>15</v>
      </c>
      <c r="F1774" s="159">
        <f>'COG-M'!P1627</f>
        <v>0</v>
      </c>
    </row>
    <row r="1775" spans="1:6" x14ac:dyDescent="0.25">
      <c r="A1775">
        <v>662316</v>
      </c>
      <c r="B1775" s="56" t="s">
        <v>913</v>
      </c>
      <c r="C1775">
        <v>623</v>
      </c>
      <c r="D1775" s="161">
        <v>16</v>
      </c>
      <c r="F1775" s="159">
        <f>'COG-M'!P1628</f>
        <v>0</v>
      </c>
    </row>
    <row r="1776" spans="1:6" x14ac:dyDescent="0.25">
      <c r="A1776">
        <v>662317</v>
      </c>
      <c r="B1776" s="56" t="s">
        <v>913</v>
      </c>
      <c r="C1776">
        <v>623</v>
      </c>
      <c r="D1776" s="161">
        <v>17</v>
      </c>
      <c r="F1776" s="159">
        <f>'COG-M'!P1629</f>
        <v>0</v>
      </c>
    </row>
    <row r="1777" spans="1:6" x14ac:dyDescent="0.25">
      <c r="A1777">
        <v>662325</v>
      </c>
      <c r="B1777" s="56" t="s">
        <v>913</v>
      </c>
      <c r="C1777">
        <v>623</v>
      </c>
      <c r="D1777" s="161">
        <v>25</v>
      </c>
      <c r="F1777" s="159">
        <f>'COG-M'!P1630</f>
        <v>0</v>
      </c>
    </row>
    <row r="1778" spans="1:6" x14ac:dyDescent="0.25">
      <c r="A1778">
        <v>662326</v>
      </c>
      <c r="B1778" s="56" t="s">
        <v>913</v>
      </c>
      <c r="C1778">
        <v>623</v>
      </c>
      <c r="D1778" s="161">
        <v>26</v>
      </c>
      <c r="F1778" s="159">
        <f>'COG-M'!P1631</f>
        <v>2500000</v>
      </c>
    </row>
    <row r="1779" spans="1:6" x14ac:dyDescent="0.25">
      <c r="A1779">
        <v>662327</v>
      </c>
      <c r="B1779" s="56" t="s">
        <v>913</v>
      </c>
      <c r="C1779">
        <v>623</v>
      </c>
      <c r="D1779" s="161">
        <v>27</v>
      </c>
      <c r="F1779" s="159">
        <f>'COG-M'!P1632</f>
        <v>0</v>
      </c>
    </row>
    <row r="1780" spans="1:6" x14ac:dyDescent="0.25">
      <c r="A1780">
        <v>662411</v>
      </c>
      <c r="B1780" s="56" t="s">
        <v>913</v>
      </c>
      <c r="C1780">
        <v>624</v>
      </c>
      <c r="D1780" s="161">
        <v>11</v>
      </c>
      <c r="E1780" t="s">
        <v>350</v>
      </c>
      <c r="F1780" s="159">
        <f>'COG-M'!P1633</f>
        <v>0</v>
      </c>
    </row>
    <row r="1781" spans="1:6" x14ac:dyDescent="0.25">
      <c r="A1781">
        <v>662412</v>
      </c>
      <c r="B1781" s="56" t="s">
        <v>913</v>
      </c>
      <c r="C1781">
        <v>624</v>
      </c>
      <c r="D1781" s="161">
        <v>12</v>
      </c>
      <c r="F1781" s="159">
        <f>'COG-M'!P1634</f>
        <v>0</v>
      </c>
    </row>
    <row r="1782" spans="1:6" x14ac:dyDescent="0.25">
      <c r="A1782">
        <v>662414</v>
      </c>
      <c r="B1782" s="56" t="s">
        <v>913</v>
      </c>
      <c r="C1782">
        <v>624</v>
      </c>
      <c r="D1782" s="161">
        <v>14</v>
      </c>
      <c r="F1782" s="159">
        <f>'COG-M'!P1635</f>
        <v>0</v>
      </c>
    </row>
    <row r="1783" spans="1:6" x14ac:dyDescent="0.25">
      <c r="A1783">
        <v>662415</v>
      </c>
      <c r="B1783" s="56" t="s">
        <v>913</v>
      </c>
      <c r="C1783">
        <v>624</v>
      </c>
      <c r="D1783" s="161">
        <v>15</v>
      </c>
      <c r="F1783" s="159">
        <f>'COG-M'!P1636</f>
        <v>0</v>
      </c>
    </row>
    <row r="1784" spans="1:6" x14ac:dyDescent="0.25">
      <c r="A1784">
        <v>662416</v>
      </c>
      <c r="B1784" s="56" t="s">
        <v>913</v>
      </c>
      <c r="C1784">
        <v>624</v>
      </c>
      <c r="D1784" s="161">
        <v>16</v>
      </c>
      <c r="F1784" s="159">
        <f>'COG-M'!P1637</f>
        <v>0</v>
      </c>
    </row>
    <row r="1785" spans="1:6" x14ac:dyDescent="0.25">
      <c r="A1785">
        <v>662417</v>
      </c>
      <c r="B1785" s="56" t="s">
        <v>913</v>
      </c>
      <c r="C1785">
        <v>624</v>
      </c>
      <c r="D1785" s="161">
        <v>17</v>
      </c>
      <c r="F1785" s="159">
        <f>'COG-M'!P1638</f>
        <v>0</v>
      </c>
    </row>
    <row r="1786" spans="1:6" x14ac:dyDescent="0.25">
      <c r="A1786">
        <v>662425</v>
      </c>
      <c r="B1786" s="56" t="s">
        <v>913</v>
      </c>
      <c r="C1786">
        <v>624</v>
      </c>
      <c r="D1786" s="161">
        <v>25</v>
      </c>
      <c r="F1786" s="159">
        <f>'COG-M'!P1639</f>
        <v>0</v>
      </c>
    </row>
    <row r="1787" spans="1:6" x14ac:dyDescent="0.25">
      <c r="A1787">
        <v>662426</v>
      </c>
      <c r="B1787" s="56" t="s">
        <v>913</v>
      </c>
      <c r="C1787">
        <v>624</v>
      </c>
      <c r="D1787" s="161">
        <v>26</v>
      </c>
      <c r="F1787" s="159">
        <f>'COG-M'!P1640</f>
        <v>0</v>
      </c>
    </row>
    <row r="1788" spans="1:6" x14ac:dyDescent="0.25">
      <c r="A1788">
        <v>662427</v>
      </c>
      <c r="B1788" s="56" t="s">
        <v>913</v>
      </c>
      <c r="C1788">
        <v>624</v>
      </c>
      <c r="D1788" s="161">
        <v>27</v>
      </c>
      <c r="F1788" s="159">
        <f>'COG-M'!P1641</f>
        <v>0</v>
      </c>
    </row>
    <row r="1789" spans="1:6" x14ac:dyDescent="0.25">
      <c r="A1789">
        <v>662511</v>
      </c>
      <c r="B1789" s="56" t="s">
        <v>913</v>
      </c>
      <c r="C1789">
        <v>625</v>
      </c>
      <c r="D1789" s="161">
        <v>11</v>
      </c>
      <c r="E1789" t="s">
        <v>351</v>
      </c>
      <c r="F1789" s="159">
        <f>'COG-M'!P1642</f>
        <v>0</v>
      </c>
    </row>
    <row r="1790" spans="1:6" x14ac:dyDescent="0.25">
      <c r="A1790">
        <v>662512</v>
      </c>
      <c r="B1790" s="56" t="s">
        <v>913</v>
      </c>
      <c r="C1790">
        <v>625</v>
      </c>
      <c r="D1790" s="161">
        <v>12</v>
      </c>
      <c r="F1790" s="159">
        <f>'COG-M'!P1643</f>
        <v>0</v>
      </c>
    </row>
    <row r="1791" spans="1:6" x14ac:dyDescent="0.25">
      <c r="A1791">
        <v>662514</v>
      </c>
      <c r="B1791" s="56" t="s">
        <v>913</v>
      </c>
      <c r="C1791">
        <v>625</v>
      </c>
      <c r="D1791" s="161">
        <v>14</v>
      </c>
      <c r="F1791" s="159">
        <f>'COG-M'!P1644</f>
        <v>0</v>
      </c>
    </row>
    <row r="1792" spans="1:6" x14ac:dyDescent="0.25">
      <c r="A1792">
        <v>662515</v>
      </c>
      <c r="B1792" s="56" t="s">
        <v>913</v>
      </c>
      <c r="C1792">
        <v>625</v>
      </c>
      <c r="D1792" s="161">
        <v>15</v>
      </c>
      <c r="F1792" s="159">
        <f>'COG-M'!P1645</f>
        <v>0</v>
      </c>
    </row>
    <row r="1793" spans="1:6" x14ac:dyDescent="0.25">
      <c r="A1793">
        <v>662516</v>
      </c>
      <c r="B1793" s="56" t="s">
        <v>913</v>
      </c>
      <c r="C1793">
        <v>625</v>
      </c>
      <c r="D1793" s="161">
        <v>16</v>
      </c>
      <c r="F1793" s="159">
        <f>'COG-M'!P1646</f>
        <v>0</v>
      </c>
    </row>
    <row r="1794" spans="1:6" x14ac:dyDescent="0.25">
      <c r="A1794">
        <v>662517</v>
      </c>
      <c r="B1794" s="56" t="s">
        <v>913</v>
      </c>
      <c r="C1794">
        <v>625</v>
      </c>
      <c r="D1794" s="161">
        <v>17</v>
      </c>
      <c r="F1794" s="159">
        <f>'COG-M'!P1647</f>
        <v>0</v>
      </c>
    </row>
    <row r="1795" spans="1:6" x14ac:dyDescent="0.25">
      <c r="A1795">
        <v>662525</v>
      </c>
      <c r="B1795" s="56" t="s">
        <v>913</v>
      </c>
      <c r="C1795">
        <v>625</v>
      </c>
      <c r="D1795" s="161">
        <v>25</v>
      </c>
      <c r="F1795" s="159">
        <f>'COG-M'!P1648</f>
        <v>0</v>
      </c>
    </row>
    <row r="1796" spans="1:6" x14ac:dyDescent="0.25">
      <c r="A1796">
        <v>662526</v>
      </c>
      <c r="B1796" s="56" t="s">
        <v>913</v>
      </c>
      <c r="C1796">
        <v>625</v>
      </c>
      <c r="D1796" s="161">
        <v>26</v>
      </c>
      <c r="F1796" s="159">
        <f>'COG-M'!P1649</f>
        <v>0</v>
      </c>
    </row>
    <row r="1797" spans="1:6" x14ac:dyDescent="0.25">
      <c r="A1797">
        <v>662527</v>
      </c>
      <c r="B1797" s="56" t="s">
        <v>913</v>
      </c>
      <c r="C1797">
        <v>625</v>
      </c>
      <c r="D1797" s="161">
        <v>27</v>
      </c>
      <c r="F1797" s="159">
        <f>'COG-M'!P1650</f>
        <v>0</v>
      </c>
    </row>
    <row r="1798" spans="1:6" x14ac:dyDescent="0.25">
      <c r="A1798">
        <v>662611</v>
      </c>
      <c r="B1798" s="56" t="s">
        <v>913</v>
      </c>
      <c r="C1798">
        <v>626</v>
      </c>
      <c r="D1798" s="161">
        <v>11</v>
      </c>
      <c r="E1798" t="s">
        <v>352</v>
      </c>
      <c r="F1798" s="159">
        <f>'COG-M'!P1651</f>
        <v>0</v>
      </c>
    </row>
    <row r="1799" spans="1:6" x14ac:dyDescent="0.25">
      <c r="A1799">
        <v>662612</v>
      </c>
      <c r="B1799" s="56" t="s">
        <v>913</v>
      </c>
      <c r="C1799">
        <v>626</v>
      </c>
      <c r="D1799" s="161">
        <v>12</v>
      </c>
      <c r="F1799" s="159">
        <f>'COG-M'!P1652</f>
        <v>0</v>
      </c>
    </row>
    <row r="1800" spans="1:6" x14ac:dyDescent="0.25">
      <c r="A1800">
        <v>662614</v>
      </c>
      <c r="B1800" s="56" t="s">
        <v>913</v>
      </c>
      <c r="C1800">
        <v>626</v>
      </c>
      <c r="D1800" s="161">
        <v>14</v>
      </c>
      <c r="F1800" s="159">
        <f>'COG-M'!P1653</f>
        <v>0</v>
      </c>
    </row>
    <row r="1801" spans="1:6" x14ac:dyDescent="0.25">
      <c r="A1801">
        <v>662615</v>
      </c>
      <c r="B1801" s="56" t="s">
        <v>913</v>
      </c>
      <c r="C1801">
        <v>626</v>
      </c>
      <c r="D1801" s="161">
        <v>15</v>
      </c>
      <c r="F1801" s="159">
        <f>'COG-M'!P1654</f>
        <v>0</v>
      </c>
    </row>
    <row r="1802" spans="1:6" x14ac:dyDescent="0.25">
      <c r="A1802">
        <v>662616</v>
      </c>
      <c r="B1802" s="56" t="s">
        <v>913</v>
      </c>
      <c r="C1802">
        <v>626</v>
      </c>
      <c r="D1802" s="161">
        <v>16</v>
      </c>
      <c r="F1802" s="159">
        <f>'COG-M'!P1655</f>
        <v>0</v>
      </c>
    </row>
    <row r="1803" spans="1:6" x14ac:dyDescent="0.25">
      <c r="A1803">
        <v>662617</v>
      </c>
      <c r="B1803" s="56" t="s">
        <v>913</v>
      </c>
      <c r="C1803">
        <v>626</v>
      </c>
      <c r="D1803" s="161">
        <v>17</v>
      </c>
      <c r="F1803" s="159">
        <f>'COG-M'!P1656</f>
        <v>0</v>
      </c>
    </row>
    <row r="1804" spans="1:6" x14ac:dyDescent="0.25">
      <c r="A1804">
        <v>662625</v>
      </c>
      <c r="B1804" s="56" t="s">
        <v>913</v>
      </c>
      <c r="C1804">
        <v>626</v>
      </c>
      <c r="D1804" s="161">
        <v>25</v>
      </c>
      <c r="F1804" s="159">
        <f>'COG-M'!P1657</f>
        <v>0</v>
      </c>
    </row>
    <row r="1805" spans="1:6" x14ac:dyDescent="0.25">
      <c r="A1805">
        <v>662626</v>
      </c>
      <c r="B1805" s="56" t="s">
        <v>913</v>
      </c>
      <c r="C1805">
        <v>626</v>
      </c>
      <c r="D1805" s="161">
        <v>26</v>
      </c>
      <c r="F1805" s="159">
        <f>'COG-M'!P1658</f>
        <v>0</v>
      </c>
    </row>
    <row r="1806" spans="1:6" x14ac:dyDescent="0.25">
      <c r="A1806">
        <v>662627</v>
      </c>
      <c r="B1806" s="56" t="s">
        <v>913</v>
      </c>
      <c r="C1806">
        <v>626</v>
      </c>
      <c r="D1806" s="161">
        <v>27</v>
      </c>
      <c r="F1806" s="159">
        <f>'COG-M'!P1659</f>
        <v>0</v>
      </c>
    </row>
    <row r="1807" spans="1:6" x14ac:dyDescent="0.25">
      <c r="A1807">
        <v>662711</v>
      </c>
      <c r="B1807" s="56" t="s">
        <v>913</v>
      </c>
      <c r="C1807">
        <v>627</v>
      </c>
      <c r="D1807" s="161">
        <v>11</v>
      </c>
      <c r="E1807" t="s">
        <v>353</v>
      </c>
      <c r="F1807" s="159">
        <f>'COG-M'!P1660</f>
        <v>0</v>
      </c>
    </row>
    <row r="1808" spans="1:6" x14ac:dyDescent="0.25">
      <c r="A1808">
        <v>662712</v>
      </c>
      <c r="B1808" s="56" t="s">
        <v>913</v>
      </c>
      <c r="C1808">
        <v>627</v>
      </c>
      <c r="D1808" s="161">
        <v>12</v>
      </c>
      <c r="F1808" s="159">
        <f>'COG-M'!P1661</f>
        <v>0</v>
      </c>
    </row>
    <row r="1809" spans="1:6" x14ac:dyDescent="0.25">
      <c r="A1809">
        <v>662714</v>
      </c>
      <c r="B1809" s="56" t="s">
        <v>913</v>
      </c>
      <c r="C1809">
        <v>627</v>
      </c>
      <c r="D1809" s="161">
        <v>14</v>
      </c>
      <c r="F1809" s="159">
        <f>'COG-M'!P1662</f>
        <v>0</v>
      </c>
    </row>
    <row r="1810" spans="1:6" x14ac:dyDescent="0.25">
      <c r="A1810">
        <v>662715</v>
      </c>
      <c r="B1810" s="56" t="s">
        <v>913</v>
      </c>
      <c r="C1810">
        <v>627</v>
      </c>
      <c r="D1810" s="161">
        <v>15</v>
      </c>
      <c r="F1810" s="159">
        <f>'COG-M'!P1663</f>
        <v>0</v>
      </c>
    </row>
    <row r="1811" spans="1:6" x14ac:dyDescent="0.25">
      <c r="A1811">
        <v>662716</v>
      </c>
      <c r="B1811" s="56" t="s">
        <v>913</v>
      </c>
      <c r="C1811">
        <v>627</v>
      </c>
      <c r="D1811" s="161">
        <v>16</v>
      </c>
      <c r="F1811" s="159">
        <f>'COG-M'!P1664</f>
        <v>0</v>
      </c>
    </row>
    <row r="1812" spans="1:6" x14ac:dyDescent="0.25">
      <c r="A1812">
        <v>662717</v>
      </c>
      <c r="B1812" s="56" t="s">
        <v>913</v>
      </c>
      <c r="C1812">
        <v>627</v>
      </c>
      <c r="D1812" s="161">
        <v>17</v>
      </c>
      <c r="F1812" s="159">
        <f>'COG-M'!P1665</f>
        <v>0</v>
      </c>
    </row>
    <row r="1813" spans="1:6" x14ac:dyDescent="0.25">
      <c r="A1813">
        <v>662725</v>
      </c>
      <c r="B1813" s="56" t="s">
        <v>913</v>
      </c>
      <c r="C1813">
        <v>627</v>
      </c>
      <c r="D1813" s="161">
        <v>25</v>
      </c>
      <c r="F1813" s="159">
        <f>'COG-M'!P1666</f>
        <v>0</v>
      </c>
    </row>
    <row r="1814" spans="1:6" x14ac:dyDescent="0.25">
      <c r="A1814">
        <v>662726</v>
      </c>
      <c r="B1814" s="56" t="s">
        <v>913</v>
      </c>
      <c r="C1814">
        <v>627</v>
      </c>
      <c r="D1814" s="161">
        <v>26</v>
      </c>
      <c r="F1814" s="159">
        <f>'COG-M'!P1667</f>
        <v>0</v>
      </c>
    </row>
    <row r="1815" spans="1:6" x14ac:dyDescent="0.25">
      <c r="A1815">
        <v>662727</v>
      </c>
      <c r="B1815" s="56" t="s">
        <v>913</v>
      </c>
      <c r="C1815">
        <v>627</v>
      </c>
      <c r="D1815" s="161">
        <v>27</v>
      </c>
      <c r="F1815" s="159">
        <f>'COG-M'!P1668</f>
        <v>0</v>
      </c>
    </row>
    <row r="1816" spans="1:6" x14ac:dyDescent="0.25">
      <c r="A1816">
        <v>662911</v>
      </c>
      <c r="B1816" s="56" t="s">
        <v>913</v>
      </c>
      <c r="C1816">
        <v>629</v>
      </c>
      <c r="D1816" s="161">
        <v>11</v>
      </c>
      <c r="E1816" t="s">
        <v>357</v>
      </c>
      <c r="F1816" s="159">
        <f>'COG-M'!P1669</f>
        <v>0</v>
      </c>
    </row>
    <row r="1817" spans="1:6" x14ac:dyDescent="0.25">
      <c r="A1817">
        <v>662912</v>
      </c>
      <c r="B1817" s="56" t="s">
        <v>913</v>
      </c>
      <c r="C1817">
        <v>629</v>
      </c>
      <c r="D1817" s="161">
        <v>12</v>
      </c>
      <c r="F1817" s="159">
        <f>'COG-M'!P1670</f>
        <v>0</v>
      </c>
    </row>
    <row r="1818" spans="1:6" x14ac:dyDescent="0.25">
      <c r="A1818">
        <v>662914</v>
      </c>
      <c r="B1818" s="56" t="s">
        <v>913</v>
      </c>
      <c r="C1818">
        <v>629</v>
      </c>
      <c r="D1818" s="161">
        <v>14</v>
      </c>
      <c r="F1818" s="159">
        <f>'COG-M'!P1671</f>
        <v>0</v>
      </c>
    </row>
    <row r="1819" spans="1:6" x14ac:dyDescent="0.25">
      <c r="A1819">
        <v>662915</v>
      </c>
      <c r="B1819" s="56" t="s">
        <v>913</v>
      </c>
      <c r="C1819">
        <v>629</v>
      </c>
      <c r="D1819" s="161">
        <v>15</v>
      </c>
      <c r="F1819" s="159">
        <f>'COG-M'!P1672</f>
        <v>0</v>
      </c>
    </row>
    <row r="1820" spans="1:6" x14ac:dyDescent="0.25">
      <c r="A1820">
        <v>662916</v>
      </c>
      <c r="B1820" s="56" t="s">
        <v>913</v>
      </c>
      <c r="C1820">
        <v>629</v>
      </c>
      <c r="D1820" s="161">
        <v>16</v>
      </c>
      <c r="F1820" s="159">
        <f>'COG-M'!P1673</f>
        <v>0</v>
      </c>
    </row>
    <row r="1821" spans="1:6" x14ac:dyDescent="0.25">
      <c r="A1821">
        <v>662917</v>
      </c>
      <c r="B1821" s="56" t="s">
        <v>913</v>
      </c>
      <c r="C1821">
        <v>629</v>
      </c>
      <c r="D1821" s="161">
        <v>17</v>
      </c>
      <c r="F1821" s="159">
        <f>'COG-M'!P1674</f>
        <v>0</v>
      </c>
    </row>
    <row r="1822" spans="1:6" x14ac:dyDescent="0.25">
      <c r="A1822">
        <v>662925</v>
      </c>
      <c r="B1822" s="56" t="s">
        <v>913</v>
      </c>
      <c r="C1822">
        <v>629</v>
      </c>
      <c r="D1822" s="161">
        <v>25</v>
      </c>
      <c r="F1822" s="159">
        <f>'COG-M'!P1675</f>
        <v>0</v>
      </c>
    </row>
    <row r="1823" spans="1:6" x14ac:dyDescent="0.25">
      <c r="A1823">
        <v>662926</v>
      </c>
      <c r="B1823" s="56" t="s">
        <v>913</v>
      </c>
      <c r="C1823">
        <v>629</v>
      </c>
      <c r="D1823" s="161">
        <v>26</v>
      </c>
      <c r="F1823" s="159">
        <f>'COG-M'!P1676</f>
        <v>0</v>
      </c>
    </row>
    <row r="1824" spans="1:6" x14ac:dyDescent="0.25">
      <c r="A1824">
        <v>662927</v>
      </c>
      <c r="B1824" s="56" t="s">
        <v>913</v>
      </c>
      <c r="C1824">
        <v>629</v>
      </c>
      <c r="D1824" s="161">
        <v>27</v>
      </c>
      <c r="F1824" s="159">
        <f>'COG-M'!P1677</f>
        <v>0</v>
      </c>
    </row>
    <row r="1825" spans="1:6" x14ac:dyDescent="0.25">
      <c r="A1825">
        <v>630000</v>
      </c>
      <c r="B1825" s="56" t="s">
        <v>913</v>
      </c>
      <c r="C1825">
        <v>6300</v>
      </c>
      <c r="D1825" s="161">
        <v>0</v>
      </c>
      <c r="E1825" t="s">
        <v>358</v>
      </c>
      <c r="F1825" s="159">
        <f>'COG-M'!P1678</f>
        <v>0</v>
      </c>
    </row>
    <row r="1826" spans="1:6" x14ac:dyDescent="0.25">
      <c r="A1826">
        <v>663111</v>
      </c>
      <c r="B1826" s="56" t="s">
        <v>913</v>
      </c>
      <c r="C1826">
        <v>631</v>
      </c>
      <c r="D1826" s="161">
        <v>11</v>
      </c>
      <c r="E1826" t="s">
        <v>359</v>
      </c>
      <c r="F1826" s="159">
        <f>'COG-M'!P1679</f>
        <v>0</v>
      </c>
    </row>
    <row r="1827" spans="1:6" x14ac:dyDescent="0.25">
      <c r="A1827">
        <v>663112</v>
      </c>
      <c r="B1827" s="56" t="s">
        <v>913</v>
      </c>
      <c r="C1827">
        <v>631</v>
      </c>
      <c r="D1827" s="161">
        <v>12</v>
      </c>
      <c r="F1827" s="159">
        <f>'COG-M'!P1680</f>
        <v>0</v>
      </c>
    </row>
    <row r="1828" spans="1:6" x14ac:dyDescent="0.25">
      <c r="A1828">
        <v>663114</v>
      </c>
      <c r="B1828" s="56" t="s">
        <v>913</v>
      </c>
      <c r="C1828">
        <v>631</v>
      </c>
      <c r="D1828" s="161">
        <v>14</v>
      </c>
      <c r="F1828" s="159">
        <f>'COG-M'!P1681</f>
        <v>0</v>
      </c>
    </row>
    <row r="1829" spans="1:6" x14ac:dyDescent="0.25">
      <c r="A1829">
        <v>663115</v>
      </c>
      <c r="B1829" s="56" t="s">
        <v>913</v>
      </c>
      <c r="C1829">
        <v>631</v>
      </c>
      <c r="D1829" s="161">
        <v>15</v>
      </c>
      <c r="F1829" s="159">
        <f>'COG-M'!P1682</f>
        <v>0</v>
      </c>
    </row>
    <row r="1830" spans="1:6" x14ac:dyDescent="0.25">
      <c r="A1830">
        <v>663116</v>
      </c>
      <c r="B1830" s="56" t="s">
        <v>913</v>
      </c>
      <c r="C1830">
        <v>631</v>
      </c>
      <c r="D1830" s="161">
        <v>16</v>
      </c>
      <c r="F1830" s="159">
        <f>'COG-M'!P1683</f>
        <v>0</v>
      </c>
    </row>
    <row r="1831" spans="1:6" x14ac:dyDescent="0.25">
      <c r="A1831">
        <v>663117</v>
      </c>
      <c r="B1831" s="56" t="s">
        <v>913</v>
      </c>
      <c r="C1831">
        <v>631</v>
      </c>
      <c r="D1831" s="161">
        <v>17</v>
      </c>
      <c r="F1831" s="159">
        <f>'COG-M'!P1684</f>
        <v>0</v>
      </c>
    </row>
    <row r="1832" spans="1:6" x14ac:dyDescent="0.25">
      <c r="A1832">
        <v>663125</v>
      </c>
      <c r="B1832" s="56" t="s">
        <v>913</v>
      </c>
      <c r="C1832">
        <v>631</v>
      </c>
      <c r="D1832" s="161">
        <v>25</v>
      </c>
      <c r="F1832" s="159">
        <f>'COG-M'!P1685</f>
        <v>0</v>
      </c>
    </row>
    <row r="1833" spans="1:6" x14ac:dyDescent="0.25">
      <c r="A1833">
        <v>663126</v>
      </c>
      <c r="B1833" s="56" t="s">
        <v>913</v>
      </c>
      <c r="C1833">
        <v>631</v>
      </c>
      <c r="D1833" s="161">
        <v>26</v>
      </c>
      <c r="F1833" s="159">
        <f>'COG-M'!P1686</f>
        <v>0</v>
      </c>
    </row>
    <row r="1834" spans="1:6" x14ac:dyDescent="0.25">
      <c r="A1834">
        <v>663127</v>
      </c>
      <c r="B1834" s="56" t="s">
        <v>913</v>
      </c>
      <c r="C1834">
        <v>631</v>
      </c>
      <c r="D1834" s="161">
        <v>27</v>
      </c>
      <c r="F1834" s="159">
        <f>'COG-M'!P1687</f>
        <v>0</v>
      </c>
    </row>
    <row r="1835" spans="1:6" x14ac:dyDescent="0.25">
      <c r="A1835">
        <v>663211</v>
      </c>
      <c r="B1835" s="56" t="s">
        <v>913</v>
      </c>
      <c r="C1835">
        <v>632</v>
      </c>
      <c r="D1835" s="161">
        <v>11</v>
      </c>
      <c r="E1835" t="s">
        <v>360</v>
      </c>
      <c r="F1835" s="159">
        <f>'COG-M'!P1688</f>
        <v>0</v>
      </c>
    </row>
    <row r="1836" spans="1:6" x14ac:dyDescent="0.25">
      <c r="A1836">
        <v>663212</v>
      </c>
      <c r="B1836" s="56" t="s">
        <v>913</v>
      </c>
      <c r="C1836">
        <v>632</v>
      </c>
      <c r="D1836" s="161">
        <v>12</v>
      </c>
      <c r="F1836" s="159">
        <f>'COG-M'!P1689</f>
        <v>0</v>
      </c>
    </row>
    <row r="1837" spans="1:6" x14ac:dyDescent="0.25">
      <c r="A1837">
        <v>663214</v>
      </c>
      <c r="B1837" s="56" t="s">
        <v>913</v>
      </c>
      <c r="C1837">
        <v>632</v>
      </c>
      <c r="D1837" s="161">
        <v>14</v>
      </c>
      <c r="F1837" s="159">
        <f>'COG-M'!P1690</f>
        <v>0</v>
      </c>
    </row>
    <row r="1838" spans="1:6" x14ac:dyDescent="0.25">
      <c r="A1838">
        <v>663215</v>
      </c>
      <c r="B1838" s="56" t="s">
        <v>913</v>
      </c>
      <c r="C1838">
        <v>632</v>
      </c>
      <c r="D1838" s="161">
        <v>15</v>
      </c>
      <c r="F1838" s="159">
        <f>'COG-M'!P1691</f>
        <v>0</v>
      </c>
    </row>
    <row r="1839" spans="1:6" x14ac:dyDescent="0.25">
      <c r="A1839">
        <v>663216</v>
      </c>
      <c r="B1839" s="56" t="s">
        <v>913</v>
      </c>
      <c r="C1839">
        <v>632</v>
      </c>
      <c r="D1839" s="161">
        <v>16</v>
      </c>
      <c r="F1839" s="159">
        <f>'COG-M'!P1692</f>
        <v>0</v>
      </c>
    </row>
    <row r="1840" spans="1:6" x14ac:dyDescent="0.25">
      <c r="A1840">
        <v>663217</v>
      </c>
      <c r="B1840" s="56" t="s">
        <v>913</v>
      </c>
      <c r="C1840">
        <v>632</v>
      </c>
      <c r="D1840" s="161">
        <v>17</v>
      </c>
      <c r="F1840" s="159">
        <f>'COG-M'!P1693</f>
        <v>0</v>
      </c>
    </row>
    <row r="1841" spans="1:6" x14ac:dyDescent="0.25">
      <c r="A1841">
        <v>663225</v>
      </c>
      <c r="B1841" s="56" t="s">
        <v>913</v>
      </c>
      <c r="C1841">
        <v>632</v>
      </c>
      <c r="D1841" s="161">
        <v>25</v>
      </c>
      <c r="F1841" s="159">
        <f>'COG-M'!P1694</f>
        <v>0</v>
      </c>
    </row>
    <row r="1842" spans="1:6" x14ac:dyDescent="0.25">
      <c r="A1842">
        <v>663226</v>
      </c>
      <c r="B1842" s="56" t="s">
        <v>913</v>
      </c>
      <c r="C1842">
        <v>632</v>
      </c>
      <c r="D1842" s="161">
        <v>26</v>
      </c>
      <c r="F1842" s="159">
        <f>'COG-M'!P1695</f>
        <v>0</v>
      </c>
    </row>
    <row r="1843" spans="1:6" x14ac:dyDescent="0.25">
      <c r="A1843">
        <v>663227</v>
      </c>
      <c r="B1843" s="56" t="s">
        <v>913</v>
      </c>
      <c r="C1843">
        <v>632</v>
      </c>
      <c r="D1843" s="161">
        <v>27</v>
      </c>
      <c r="F1843" s="159">
        <f>'COG-M'!P1696</f>
        <v>0</v>
      </c>
    </row>
    <row r="1844" spans="1:6" x14ac:dyDescent="0.25">
      <c r="A1844">
        <v>700000</v>
      </c>
      <c r="B1844" s="56" t="s">
        <v>913</v>
      </c>
      <c r="C1844">
        <v>7000</v>
      </c>
      <c r="D1844" s="161">
        <v>0</v>
      </c>
      <c r="E1844" t="s">
        <v>361</v>
      </c>
      <c r="F1844" s="159">
        <f>'COG-M'!P1697</f>
        <v>0</v>
      </c>
    </row>
    <row r="1845" spans="1:6" x14ac:dyDescent="0.25">
      <c r="A1845">
        <v>710000</v>
      </c>
      <c r="B1845" s="56" t="s">
        <v>913</v>
      </c>
      <c r="C1845">
        <v>7100</v>
      </c>
      <c r="D1845" s="161">
        <v>0</v>
      </c>
      <c r="E1845" t="s">
        <v>362</v>
      </c>
      <c r="F1845" s="159">
        <f>'COG-M'!P1698</f>
        <v>0</v>
      </c>
    </row>
    <row r="1846" spans="1:6" x14ac:dyDescent="0.25">
      <c r="A1846">
        <v>771111</v>
      </c>
      <c r="B1846" s="56" t="s">
        <v>913</v>
      </c>
      <c r="C1846">
        <v>711</v>
      </c>
      <c r="D1846" s="161">
        <v>11</v>
      </c>
      <c r="E1846" t="s">
        <v>363</v>
      </c>
      <c r="F1846" s="159">
        <f>'COG-M'!P1699</f>
        <v>0</v>
      </c>
    </row>
    <row r="1847" spans="1:6" x14ac:dyDescent="0.25">
      <c r="A1847">
        <v>771112</v>
      </c>
      <c r="B1847" s="56" t="s">
        <v>913</v>
      </c>
      <c r="C1847">
        <v>711</v>
      </c>
      <c r="D1847" s="161">
        <v>12</v>
      </c>
      <c r="F1847" s="159">
        <f>'COG-M'!P1700</f>
        <v>0</v>
      </c>
    </row>
    <row r="1848" spans="1:6" x14ac:dyDescent="0.25">
      <c r="A1848">
        <v>771114</v>
      </c>
      <c r="B1848" s="56" t="s">
        <v>913</v>
      </c>
      <c r="C1848">
        <v>711</v>
      </c>
      <c r="D1848" s="161">
        <v>14</v>
      </c>
      <c r="F1848" s="159">
        <f>'COG-M'!P1701</f>
        <v>0</v>
      </c>
    </row>
    <row r="1849" spans="1:6" x14ac:dyDescent="0.25">
      <c r="A1849">
        <v>771115</v>
      </c>
      <c r="B1849" s="56" t="s">
        <v>913</v>
      </c>
      <c r="C1849">
        <v>711</v>
      </c>
      <c r="D1849" s="161">
        <v>15</v>
      </c>
      <c r="F1849" s="159">
        <f>'COG-M'!P1702</f>
        <v>0</v>
      </c>
    </row>
    <row r="1850" spans="1:6" x14ac:dyDescent="0.25">
      <c r="A1850">
        <v>771116</v>
      </c>
      <c r="B1850" s="56" t="s">
        <v>913</v>
      </c>
      <c r="C1850">
        <v>711</v>
      </c>
      <c r="D1850" s="161">
        <v>16</v>
      </c>
      <c r="F1850" s="159">
        <f>'COG-M'!P1703</f>
        <v>0</v>
      </c>
    </row>
    <row r="1851" spans="1:6" x14ac:dyDescent="0.25">
      <c r="A1851">
        <v>771117</v>
      </c>
      <c r="B1851" s="56" t="s">
        <v>913</v>
      </c>
      <c r="C1851">
        <v>711</v>
      </c>
      <c r="D1851" s="161">
        <v>17</v>
      </c>
      <c r="F1851" s="159">
        <f>'COG-M'!P1704</f>
        <v>0</v>
      </c>
    </row>
    <row r="1852" spans="1:6" x14ac:dyDescent="0.25">
      <c r="A1852">
        <v>771125</v>
      </c>
      <c r="B1852" s="56" t="s">
        <v>913</v>
      </c>
      <c r="C1852">
        <v>711</v>
      </c>
      <c r="D1852" s="161">
        <v>25</v>
      </c>
      <c r="F1852" s="159">
        <f>'COG-M'!P1705</f>
        <v>0</v>
      </c>
    </row>
    <row r="1853" spans="1:6" x14ac:dyDescent="0.25">
      <c r="A1853">
        <v>771126</v>
      </c>
      <c r="B1853" s="56" t="s">
        <v>913</v>
      </c>
      <c r="C1853">
        <v>711</v>
      </c>
      <c r="D1853" s="161">
        <v>26</v>
      </c>
      <c r="F1853" s="159">
        <f>'COG-M'!P1706</f>
        <v>0</v>
      </c>
    </row>
    <row r="1854" spans="1:6" x14ac:dyDescent="0.25">
      <c r="A1854">
        <v>771127</v>
      </c>
      <c r="B1854" s="56" t="s">
        <v>913</v>
      </c>
      <c r="C1854">
        <v>711</v>
      </c>
      <c r="D1854" s="161">
        <v>27</v>
      </c>
      <c r="F1854" s="159">
        <f>'COG-M'!P1707</f>
        <v>0</v>
      </c>
    </row>
    <row r="1855" spans="1:6" x14ac:dyDescent="0.25">
      <c r="A1855">
        <v>771200</v>
      </c>
      <c r="B1855" s="56" t="s">
        <v>913</v>
      </c>
      <c r="C1855">
        <v>712</v>
      </c>
      <c r="D1855" s="161">
        <v>0</v>
      </c>
      <c r="E1855" t="s">
        <v>364</v>
      </c>
      <c r="F1855" s="159">
        <f>'COG-M'!P1708</f>
        <v>0</v>
      </c>
    </row>
    <row r="1856" spans="1:6" x14ac:dyDescent="0.25">
      <c r="A1856">
        <v>720000</v>
      </c>
      <c r="B1856" s="56" t="s">
        <v>913</v>
      </c>
      <c r="C1856">
        <v>7200</v>
      </c>
      <c r="D1856" s="161">
        <v>0</v>
      </c>
      <c r="E1856" t="s">
        <v>365</v>
      </c>
      <c r="F1856" s="159">
        <f>'COG-M'!P1709</f>
        <v>0</v>
      </c>
    </row>
    <row r="1857" spans="1:6" x14ac:dyDescent="0.25">
      <c r="A1857">
        <v>772111</v>
      </c>
      <c r="B1857" s="56" t="s">
        <v>913</v>
      </c>
      <c r="C1857">
        <v>721</v>
      </c>
      <c r="D1857" s="161">
        <v>11</v>
      </c>
      <c r="E1857" t="s">
        <v>366</v>
      </c>
      <c r="F1857" s="159">
        <f>'COG-M'!P1710</f>
        <v>0</v>
      </c>
    </row>
    <row r="1858" spans="1:6" x14ac:dyDescent="0.25">
      <c r="A1858">
        <v>772112</v>
      </c>
      <c r="B1858" s="56" t="s">
        <v>913</v>
      </c>
      <c r="C1858">
        <v>721</v>
      </c>
      <c r="D1858" s="161">
        <v>12</v>
      </c>
      <c r="F1858" s="159">
        <f>'COG-M'!P1711</f>
        <v>0</v>
      </c>
    </row>
    <row r="1859" spans="1:6" x14ac:dyDescent="0.25">
      <c r="A1859">
        <v>772114</v>
      </c>
      <c r="B1859" s="56" t="s">
        <v>913</v>
      </c>
      <c r="C1859">
        <v>721</v>
      </c>
      <c r="D1859" s="161">
        <v>14</v>
      </c>
      <c r="F1859" s="159">
        <f>'COG-M'!P1712</f>
        <v>0</v>
      </c>
    </row>
    <row r="1860" spans="1:6" x14ac:dyDescent="0.25">
      <c r="A1860">
        <v>772115</v>
      </c>
      <c r="B1860" s="56" t="s">
        <v>913</v>
      </c>
      <c r="C1860">
        <v>721</v>
      </c>
      <c r="D1860" s="161">
        <v>15</v>
      </c>
      <c r="F1860" s="159">
        <f>'COG-M'!P1713</f>
        <v>0</v>
      </c>
    </row>
    <row r="1861" spans="1:6" x14ac:dyDescent="0.25">
      <c r="A1861">
        <v>772116</v>
      </c>
      <c r="B1861" s="56" t="s">
        <v>913</v>
      </c>
      <c r="C1861">
        <v>721</v>
      </c>
      <c r="D1861" s="161">
        <v>16</v>
      </c>
      <c r="F1861" s="159">
        <f>'COG-M'!P1714</f>
        <v>0</v>
      </c>
    </row>
    <row r="1862" spans="1:6" x14ac:dyDescent="0.25">
      <c r="A1862">
        <v>772117</v>
      </c>
      <c r="B1862" s="56" t="s">
        <v>913</v>
      </c>
      <c r="C1862">
        <v>721</v>
      </c>
      <c r="D1862" s="161">
        <v>17</v>
      </c>
      <c r="F1862" s="159">
        <f>'COG-M'!P1715</f>
        <v>0</v>
      </c>
    </row>
    <row r="1863" spans="1:6" x14ac:dyDescent="0.25">
      <c r="A1863">
        <v>772125</v>
      </c>
      <c r="B1863" s="56" t="s">
        <v>913</v>
      </c>
      <c r="C1863">
        <v>721</v>
      </c>
      <c r="D1863" s="161">
        <v>25</v>
      </c>
      <c r="F1863" s="159">
        <f>'COG-M'!P1716</f>
        <v>0</v>
      </c>
    </row>
    <row r="1864" spans="1:6" x14ac:dyDescent="0.25">
      <c r="A1864">
        <v>772126</v>
      </c>
      <c r="B1864" s="56" t="s">
        <v>913</v>
      </c>
      <c r="C1864">
        <v>721</v>
      </c>
      <c r="D1864" s="161">
        <v>26</v>
      </c>
      <c r="F1864" s="159">
        <f>'COG-M'!P1717</f>
        <v>0</v>
      </c>
    </row>
    <row r="1865" spans="1:6" x14ac:dyDescent="0.25">
      <c r="A1865">
        <v>772127</v>
      </c>
      <c r="B1865" s="56" t="s">
        <v>913</v>
      </c>
      <c r="C1865">
        <v>721</v>
      </c>
      <c r="D1865" s="161">
        <v>27</v>
      </c>
      <c r="F1865" s="159">
        <f>'COG-M'!P1718</f>
        <v>0</v>
      </c>
    </row>
    <row r="1866" spans="1:6" x14ac:dyDescent="0.25">
      <c r="A1866">
        <v>772200</v>
      </c>
      <c r="B1866" s="56" t="s">
        <v>913</v>
      </c>
      <c r="C1866">
        <v>722</v>
      </c>
      <c r="D1866" s="161">
        <v>0</v>
      </c>
      <c r="E1866" t="s">
        <v>367</v>
      </c>
      <c r="F1866" s="159">
        <f>'COG-M'!P1719</f>
        <v>0</v>
      </c>
    </row>
    <row r="1867" spans="1:6" x14ac:dyDescent="0.25">
      <c r="A1867">
        <v>772300</v>
      </c>
      <c r="B1867" s="56" t="s">
        <v>913</v>
      </c>
      <c r="C1867">
        <v>723</v>
      </c>
      <c r="D1867" s="161">
        <v>0</v>
      </c>
      <c r="E1867" t="s">
        <v>368</v>
      </c>
      <c r="F1867" s="159">
        <f>'COG-M'!P1720</f>
        <v>0</v>
      </c>
    </row>
    <row r="1868" spans="1:6" x14ac:dyDescent="0.25">
      <c r="A1868">
        <v>772411</v>
      </c>
      <c r="B1868" s="56" t="s">
        <v>913</v>
      </c>
      <c r="C1868">
        <v>724</v>
      </c>
      <c r="D1868" s="161">
        <v>11</v>
      </c>
      <c r="E1868" t="s">
        <v>369</v>
      </c>
      <c r="F1868" s="159">
        <f>'COG-M'!P1721</f>
        <v>0</v>
      </c>
    </row>
    <row r="1869" spans="1:6" x14ac:dyDescent="0.25">
      <c r="A1869">
        <v>772412</v>
      </c>
      <c r="B1869" s="56" t="s">
        <v>913</v>
      </c>
      <c r="C1869">
        <v>724</v>
      </c>
      <c r="D1869" s="161">
        <v>12</v>
      </c>
      <c r="F1869" s="159">
        <f>'COG-M'!P1722</f>
        <v>0</v>
      </c>
    </row>
    <row r="1870" spans="1:6" x14ac:dyDescent="0.25">
      <c r="A1870">
        <v>772414</v>
      </c>
      <c r="B1870" s="56" t="s">
        <v>913</v>
      </c>
      <c r="C1870">
        <v>724</v>
      </c>
      <c r="D1870" s="161">
        <v>14</v>
      </c>
      <c r="F1870" s="159">
        <f>'COG-M'!P1723</f>
        <v>0</v>
      </c>
    </row>
    <row r="1871" spans="1:6" x14ac:dyDescent="0.25">
      <c r="A1871">
        <v>772415</v>
      </c>
      <c r="B1871" s="56" t="s">
        <v>913</v>
      </c>
      <c r="C1871">
        <v>724</v>
      </c>
      <c r="D1871" s="161">
        <v>15</v>
      </c>
      <c r="F1871" s="159">
        <f>'COG-M'!P1724</f>
        <v>0</v>
      </c>
    </row>
    <row r="1872" spans="1:6" x14ac:dyDescent="0.25">
      <c r="A1872">
        <v>772416</v>
      </c>
      <c r="B1872" s="56" t="s">
        <v>913</v>
      </c>
      <c r="C1872">
        <v>724</v>
      </c>
      <c r="D1872" s="161">
        <v>16</v>
      </c>
      <c r="F1872" s="159">
        <f>'COG-M'!P1725</f>
        <v>0</v>
      </c>
    </row>
    <row r="1873" spans="1:6" x14ac:dyDescent="0.25">
      <c r="A1873">
        <v>772417</v>
      </c>
      <c r="B1873" s="56" t="s">
        <v>913</v>
      </c>
      <c r="C1873">
        <v>724</v>
      </c>
      <c r="D1873" s="161">
        <v>17</v>
      </c>
      <c r="F1873" s="159">
        <f>'COG-M'!P1726</f>
        <v>0</v>
      </c>
    </row>
    <row r="1874" spans="1:6" x14ac:dyDescent="0.25">
      <c r="A1874">
        <v>772425</v>
      </c>
      <c r="B1874" s="56" t="s">
        <v>913</v>
      </c>
      <c r="C1874">
        <v>724</v>
      </c>
      <c r="D1874" s="161">
        <v>25</v>
      </c>
      <c r="F1874" s="159">
        <f>'COG-M'!P1727</f>
        <v>0</v>
      </c>
    </row>
    <row r="1875" spans="1:6" x14ac:dyDescent="0.25">
      <c r="A1875">
        <v>772426</v>
      </c>
      <c r="B1875" s="56" t="s">
        <v>913</v>
      </c>
      <c r="C1875">
        <v>724</v>
      </c>
      <c r="D1875" s="161">
        <v>26</v>
      </c>
      <c r="F1875" s="159">
        <f>'COG-M'!P1728</f>
        <v>0</v>
      </c>
    </row>
    <row r="1876" spans="1:6" x14ac:dyDescent="0.25">
      <c r="A1876">
        <v>772427</v>
      </c>
      <c r="B1876" s="56" t="s">
        <v>913</v>
      </c>
      <c r="C1876">
        <v>724</v>
      </c>
      <c r="D1876" s="161">
        <v>27</v>
      </c>
      <c r="F1876" s="159">
        <f>'COG-M'!P1729</f>
        <v>0</v>
      </c>
    </row>
    <row r="1877" spans="1:6" x14ac:dyDescent="0.25">
      <c r="A1877">
        <v>772511</v>
      </c>
      <c r="B1877" s="56" t="s">
        <v>913</v>
      </c>
      <c r="C1877">
        <v>725</v>
      </c>
      <c r="D1877" s="161">
        <v>11</v>
      </c>
      <c r="E1877" t="s">
        <v>370</v>
      </c>
      <c r="F1877" s="159">
        <f>'COG-M'!P1730</f>
        <v>0</v>
      </c>
    </row>
    <row r="1878" spans="1:6" x14ac:dyDescent="0.25">
      <c r="A1878">
        <v>772512</v>
      </c>
      <c r="B1878" s="56" t="s">
        <v>913</v>
      </c>
      <c r="C1878">
        <v>725</v>
      </c>
      <c r="D1878" s="161">
        <v>12</v>
      </c>
      <c r="F1878" s="159">
        <f>'COG-M'!P1731</f>
        <v>0</v>
      </c>
    </row>
    <row r="1879" spans="1:6" x14ac:dyDescent="0.25">
      <c r="A1879">
        <v>772514</v>
      </c>
      <c r="B1879" s="56" t="s">
        <v>913</v>
      </c>
      <c r="C1879">
        <v>725</v>
      </c>
      <c r="D1879" s="161">
        <v>14</v>
      </c>
      <c r="F1879" s="159">
        <f>'COG-M'!P1732</f>
        <v>0</v>
      </c>
    </row>
    <row r="1880" spans="1:6" x14ac:dyDescent="0.25">
      <c r="A1880">
        <v>772515</v>
      </c>
      <c r="B1880" s="56" t="s">
        <v>913</v>
      </c>
      <c r="C1880">
        <v>725</v>
      </c>
      <c r="D1880" s="161">
        <v>15</v>
      </c>
      <c r="F1880" s="159">
        <f>'COG-M'!P1733</f>
        <v>0</v>
      </c>
    </row>
    <row r="1881" spans="1:6" x14ac:dyDescent="0.25">
      <c r="A1881">
        <v>772516</v>
      </c>
      <c r="B1881" s="56" t="s">
        <v>913</v>
      </c>
      <c r="C1881">
        <v>725</v>
      </c>
      <c r="D1881" s="161">
        <v>16</v>
      </c>
      <c r="F1881" s="159">
        <f>'COG-M'!P1734</f>
        <v>0</v>
      </c>
    </row>
    <row r="1882" spans="1:6" x14ac:dyDescent="0.25">
      <c r="A1882">
        <v>772517</v>
      </c>
      <c r="B1882" s="56" t="s">
        <v>913</v>
      </c>
      <c r="C1882">
        <v>725</v>
      </c>
      <c r="D1882" s="161">
        <v>17</v>
      </c>
      <c r="F1882" s="159">
        <f>'COG-M'!P1735</f>
        <v>0</v>
      </c>
    </row>
    <row r="1883" spans="1:6" x14ac:dyDescent="0.25">
      <c r="A1883">
        <v>772525</v>
      </c>
      <c r="B1883" s="56" t="s">
        <v>913</v>
      </c>
      <c r="C1883">
        <v>725</v>
      </c>
      <c r="D1883" s="161">
        <v>25</v>
      </c>
      <c r="F1883" s="159">
        <f>'COG-M'!P1736</f>
        <v>0</v>
      </c>
    </row>
    <row r="1884" spans="1:6" x14ac:dyDescent="0.25">
      <c r="A1884">
        <v>772526</v>
      </c>
      <c r="B1884" s="56" t="s">
        <v>913</v>
      </c>
      <c r="C1884">
        <v>725</v>
      </c>
      <c r="D1884" s="161">
        <v>26</v>
      </c>
      <c r="F1884" s="159">
        <f>'COG-M'!P1737</f>
        <v>0</v>
      </c>
    </row>
    <row r="1885" spans="1:6" x14ac:dyDescent="0.25">
      <c r="A1885">
        <v>772527</v>
      </c>
      <c r="B1885" s="56" t="s">
        <v>913</v>
      </c>
      <c r="C1885">
        <v>725</v>
      </c>
      <c r="D1885" s="161">
        <v>27</v>
      </c>
      <c r="F1885" s="159">
        <f>'COG-M'!P1738</f>
        <v>0</v>
      </c>
    </row>
    <row r="1886" spans="1:6" x14ac:dyDescent="0.25">
      <c r="A1886">
        <v>772611</v>
      </c>
      <c r="B1886" s="56" t="s">
        <v>913</v>
      </c>
      <c r="C1886">
        <v>726</v>
      </c>
      <c r="D1886" s="161">
        <v>11</v>
      </c>
      <c r="E1886" t="s">
        <v>371</v>
      </c>
      <c r="F1886" s="159">
        <f>'COG-M'!P1739</f>
        <v>0</v>
      </c>
    </row>
    <row r="1887" spans="1:6" x14ac:dyDescent="0.25">
      <c r="A1887">
        <v>772612</v>
      </c>
      <c r="B1887" s="56" t="s">
        <v>913</v>
      </c>
      <c r="C1887">
        <v>726</v>
      </c>
      <c r="D1887" s="161">
        <v>12</v>
      </c>
      <c r="F1887" s="159">
        <f>'COG-M'!P1740</f>
        <v>0</v>
      </c>
    </row>
    <row r="1888" spans="1:6" x14ac:dyDescent="0.25">
      <c r="A1888">
        <v>772614</v>
      </c>
      <c r="B1888" s="56" t="s">
        <v>913</v>
      </c>
      <c r="C1888">
        <v>726</v>
      </c>
      <c r="D1888" s="161">
        <v>14</v>
      </c>
      <c r="F1888" s="159">
        <f>'COG-M'!P1741</f>
        <v>0</v>
      </c>
    </row>
    <row r="1889" spans="1:6" x14ac:dyDescent="0.25">
      <c r="A1889">
        <v>772615</v>
      </c>
      <c r="B1889" s="56" t="s">
        <v>913</v>
      </c>
      <c r="C1889">
        <v>726</v>
      </c>
      <c r="D1889" s="161">
        <v>15</v>
      </c>
      <c r="F1889" s="159">
        <f>'COG-M'!P1742</f>
        <v>0</v>
      </c>
    </row>
    <row r="1890" spans="1:6" x14ac:dyDescent="0.25">
      <c r="A1890">
        <v>772616</v>
      </c>
      <c r="B1890" s="56" t="s">
        <v>913</v>
      </c>
      <c r="C1890">
        <v>726</v>
      </c>
      <c r="D1890" s="161">
        <v>16</v>
      </c>
      <c r="F1890" s="159">
        <f>'COG-M'!P1743</f>
        <v>0</v>
      </c>
    </row>
    <row r="1891" spans="1:6" x14ac:dyDescent="0.25">
      <c r="A1891">
        <v>772617</v>
      </c>
      <c r="B1891" s="56" t="s">
        <v>913</v>
      </c>
      <c r="C1891">
        <v>726</v>
      </c>
      <c r="D1891" s="161">
        <v>17</v>
      </c>
      <c r="F1891" s="159">
        <f>'COG-M'!P1744</f>
        <v>0</v>
      </c>
    </row>
    <row r="1892" spans="1:6" x14ac:dyDescent="0.25">
      <c r="A1892">
        <v>772625</v>
      </c>
      <c r="B1892" s="56" t="s">
        <v>913</v>
      </c>
      <c r="C1892">
        <v>726</v>
      </c>
      <c r="D1892" s="161">
        <v>25</v>
      </c>
      <c r="F1892" s="159">
        <f>'COG-M'!P1745</f>
        <v>0</v>
      </c>
    </row>
    <row r="1893" spans="1:6" x14ac:dyDescent="0.25">
      <c r="A1893">
        <v>772626</v>
      </c>
      <c r="B1893" s="56" t="s">
        <v>913</v>
      </c>
      <c r="C1893">
        <v>726</v>
      </c>
      <c r="D1893" s="161">
        <v>26</v>
      </c>
      <c r="F1893" s="159">
        <f>'COG-M'!P1746</f>
        <v>0</v>
      </c>
    </row>
    <row r="1894" spans="1:6" x14ac:dyDescent="0.25">
      <c r="A1894">
        <v>772627</v>
      </c>
      <c r="B1894" s="56" t="s">
        <v>913</v>
      </c>
      <c r="C1894">
        <v>726</v>
      </c>
      <c r="D1894" s="161">
        <v>27</v>
      </c>
      <c r="F1894" s="159">
        <f>'COG-M'!P1747</f>
        <v>0</v>
      </c>
    </row>
    <row r="1895" spans="1:6" x14ac:dyDescent="0.25">
      <c r="A1895">
        <v>772711</v>
      </c>
      <c r="B1895" s="56" t="s">
        <v>913</v>
      </c>
      <c r="C1895">
        <v>727</v>
      </c>
      <c r="D1895" s="161">
        <v>11</v>
      </c>
      <c r="E1895" t="s">
        <v>372</v>
      </c>
      <c r="F1895" s="159">
        <f>'COG-M'!P1748</f>
        <v>0</v>
      </c>
    </row>
    <row r="1896" spans="1:6" x14ac:dyDescent="0.25">
      <c r="A1896">
        <v>772712</v>
      </c>
      <c r="B1896" s="56" t="s">
        <v>913</v>
      </c>
      <c r="C1896">
        <v>727</v>
      </c>
      <c r="D1896" s="161">
        <v>12</v>
      </c>
      <c r="F1896" s="159">
        <f>'COG-M'!P1749</f>
        <v>0</v>
      </c>
    </row>
    <row r="1897" spans="1:6" x14ac:dyDescent="0.25">
      <c r="A1897">
        <v>772714</v>
      </c>
      <c r="B1897" s="56" t="s">
        <v>913</v>
      </c>
      <c r="C1897">
        <v>727</v>
      </c>
      <c r="D1897" s="161">
        <v>14</v>
      </c>
      <c r="F1897" s="159">
        <f>'COG-M'!P1750</f>
        <v>0</v>
      </c>
    </row>
    <row r="1898" spans="1:6" x14ac:dyDescent="0.25">
      <c r="A1898">
        <v>772715</v>
      </c>
      <c r="B1898" s="56" t="s">
        <v>913</v>
      </c>
      <c r="C1898">
        <v>727</v>
      </c>
      <c r="D1898" s="161">
        <v>15</v>
      </c>
      <c r="F1898" s="159">
        <f>'COG-M'!P1751</f>
        <v>0</v>
      </c>
    </row>
    <row r="1899" spans="1:6" x14ac:dyDescent="0.25">
      <c r="A1899">
        <v>772716</v>
      </c>
      <c r="B1899" s="56" t="s">
        <v>913</v>
      </c>
      <c r="C1899">
        <v>727</v>
      </c>
      <c r="D1899" s="161">
        <v>16</v>
      </c>
      <c r="F1899" s="159">
        <f>'COG-M'!P1752</f>
        <v>0</v>
      </c>
    </row>
    <row r="1900" spans="1:6" x14ac:dyDescent="0.25">
      <c r="A1900">
        <v>772717</v>
      </c>
      <c r="B1900" s="56" t="s">
        <v>913</v>
      </c>
      <c r="C1900">
        <v>727</v>
      </c>
      <c r="D1900" s="161">
        <v>17</v>
      </c>
      <c r="F1900" s="159">
        <f>'COG-M'!P1753</f>
        <v>0</v>
      </c>
    </row>
    <row r="1901" spans="1:6" x14ac:dyDescent="0.25">
      <c r="A1901">
        <v>772725</v>
      </c>
      <c r="B1901" s="56" t="s">
        <v>913</v>
      </c>
      <c r="C1901">
        <v>727</v>
      </c>
      <c r="D1901" s="161">
        <v>25</v>
      </c>
      <c r="F1901" s="159">
        <f>'COG-M'!P1754</f>
        <v>0</v>
      </c>
    </row>
    <row r="1902" spans="1:6" x14ac:dyDescent="0.25">
      <c r="A1902">
        <v>772726</v>
      </c>
      <c r="B1902" s="56" t="s">
        <v>913</v>
      </c>
      <c r="C1902">
        <v>727</v>
      </c>
      <c r="D1902" s="161">
        <v>26</v>
      </c>
      <c r="F1902" s="159">
        <f>'COG-M'!P1755</f>
        <v>0</v>
      </c>
    </row>
    <row r="1903" spans="1:6" x14ac:dyDescent="0.25">
      <c r="A1903">
        <v>772727</v>
      </c>
      <c r="B1903" s="56" t="s">
        <v>913</v>
      </c>
      <c r="C1903">
        <v>727</v>
      </c>
      <c r="D1903" s="161">
        <v>27</v>
      </c>
      <c r="F1903" s="159">
        <f>'COG-M'!P1756</f>
        <v>0</v>
      </c>
    </row>
    <row r="1904" spans="1:6" x14ac:dyDescent="0.25">
      <c r="A1904">
        <v>772811</v>
      </c>
      <c r="B1904" s="56" t="s">
        <v>913</v>
      </c>
      <c r="C1904">
        <v>728</v>
      </c>
      <c r="D1904" s="161">
        <v>11</v>
      </c>
      <c r="E1904" t="s">
        <v>373</v>
      </c>
      <c r="F1904" s="159">
        <f>'COG-M'!P1757</f>
        <v>0</v>
      </c>
    </row>
    <row r="1905" spans="1:6" x14ac:dyDescent="0.25">
      <c r="A1905">
        <v>772812</v>
      </c>
      <c r="B1905" s="56" t="s">
        <v>913</v>
      </c>
      <c r="C1905">
        <v>728</v>
      </c>
      <c r="D1905" s="161">
        <v>12</v>
      </c>
      <c r="F1905" s="159">
        <f>'COG-M'!P1758</f>
        <v>0</v>
      </c>
    </row>
    <row r="1906" spans="1:6" x14ac:dyDescent="0.25">
      <c r="A1906">
        <v>772814</v>
      </c>
      <c r="B1906" s="56" t="s">
        <v>913</v>
      </c>
      <c r="C1906">
        <v>728</v>
      </c>
      <c r="D1906" s="161">
        <v>14</v>
      </c>
      <c r="F1906" s="159">
        <f>'COG-M'!P1759</f>
        <v>0</v>
      </c>
    </row>
    <row r="1907" spans="1:6" x14ac:dyDescent="0.25">
      <c r="A1907">
        <v>772815</v>
      </c>
      <c r="B1907" s="56" t="s">
        <v>913</v>
      </c>
      <c r="C1907">
        <v>728</v>
      </c>
      <c r="D1907" s="161">
        <v>15</v>
      </c>
      <c r="F1907" s="159">
        <f>'COG-M'!P1760</f>
        <v>0</v>
      </c>
    </row>
    <row r="1908" spans="1:6" x14ac:dyDescent="0.25">
      <c r="A1908">
        <v>772816</v>
      </c>
      <c r="B1908" s="56" t="s">
        <v>913</v>
      </c>
      <c r="C1908">
        <v>728</v>
      </c>
      <c r="D1908" s="161">
        <v>16</v>
      </c>
      <c r="F1908" s="159">
        <f>'COG-M'!P1761</f>
        <v>0</v>
      </c>
    </row>
    <row r="1909" spans="1:6" x14ac:dyDescent="0.25">
      <c r="A1909">
        <v>772817</v>
      </c>
      <c r="B1909" s="56" t="s">
        <v>913</v>
      </c>
      <c r="C1909">
        <v>728</v>
      </c>
      <c r="D1909" s="161">
        <v>17</v>
      </c>
      <c r="F1909" s="159">
        <f>'COG-M'!P1762</f>
        <v>0</v>
      </c>
    </row>
    <row r="1910" spans="1:6" x14ac:dyDescent="0.25">
      <c r="A1910">
        <v>772825</v>
      </c>
      <c r="B1910" s="56" t="s">
        <v>913</v>
      </c>
      <c r="C1910">
        <v>728</v>
      </c>
      <c r="D1910" s="161">
        <v>25</v>
      </c>
      <c r="F1910" s="159">
        <f>'COG-M'!P1763</f>
        <v>0</v>
      </c>
    </row>
    <row r="1911" spans="1:6" x14ac:dyDescent="0.25">
      <c r="A1911">
        <v>772826</v>
      </c>
      <c r="B1911" s="56" t="s">
        <v>913</v>
      </c>
      <c r="C1911">
        <v>728</v>
      </c>
      <c r="D1911" s="161">
        <v>26</v>
      </c>
      <c r="F1911" s="159">
        <f>'COG-M'!P1764</f>
        <v>0</v>
      </c>
    </row>
    <row r="1912" spans="1:6" x14ac:dyDescent="0.25">
      <c r="A1912">
        <v>772827</v>
      </c>
      <c r="B1912" s="56" t="s">
        <v>913</v>
      </c>
      <c r="C1912">
        <v>728</v>
      </c>
      <c r="D1912" s="161">
        <v>27</v>
      </c>
      <c r="F1912" s="159">
        <f>'COG-M'!P1765</f>
        <v>0</v>
      </c>
    </row>
    <row r="1913" spans="1:6" x14ac:dyDescent="0.25">
      <c r="A1913">
        <v>772911</v>
      </c>
      <c r="B1913" s="56" t="s">
        <v>913</v>
      </c>
      <c r="C1913">
        <v>729</v>
      </c>
      <c r="D1913" s="161">
        <v>11</v>
      </c>
      <c r="E1913" t="s">
        <v>374</v>
      </c>
      <c r="F1913" s="159">
        <f>'COG-M'!P1766</f>
        <v>0</v>
      </c>
    </row>
    <row r="1914" spans="1:6" x14ac:dyDescent="0.25">
      <c r="A1914">
        <v>772912</v>
      </c>
      <c r="B1914" s="56" t="s">
        <v>913</v>
      </c>
      <c r="C1914">
        <v>729</v>
      </c>
      <c r="D1914" s="161">
        <v>12</v>
      </c>
      <c r="F1914" s="159">
        <f>'COG-M'!P1767</f>
        <v>0</v>
      </c>
    </row>
    <row r="1915" spans="1:6" x14ac:dyDescent="0.25">
      <c r="A1915">
        <v>772914</v>
      </c>
      <c r="B1915" s="56" t="s">
        <v>913</v>
      </c>
      <c r="C1915">
        <v>729</v>
      </c>
      <c r="D1915" s="161">
        <v>14</v>
      </c>
      <c r="F1915" s="159">
        <f>'COG-M'!P1768</f>
        <v>0</v>
      </c>
    </row>
    <row r="1916" spans="1:6" x14ac:dyDescent="0.25">
      <c r="A1916">
        <v>772915</v>
      </c>
      <c r="B1916" s="56" t="s">
        <v>913</v>
      </c>
      <c r="C1916">
        <v>729</v>
      </c>
      <c r="D1916" s="161">
        <v>15</v>
      </c>
      <c r="F1916" s="159">
        <f>'COG-M'!P1769</f>
        <v>0</v>
      </c>
    </row>
    <row r="1917" spans="1:6" x14ac:dyDescent="0.25">
      <c r="A1917">
        <v>772916</v>
      </c>
      <c r="B1917" s="56" t="s">
        <v>913</v>
      </c>
      <c r="C1917">
        <v>729</v>
      </c>
      <c r="D1917" s="161">
        <v>16</v>
      </c>
      <c r="F1917" s="159">
        <f>'COG-M'!P1770</f>
        <v>0</v>
      </c>
    </row>
    <row r="1918" spans="1:6" x14ac:dyDescent="0.25">
      <c r="A1918">
        <v>772917</v>
      </c>
      <c r="B1918" s="56" t="s">
        <v>913</v>
      </c>
      <c r="C1918">
        <v>729</v>
      </c>
      <c r="D1918" s="161">
        <v>17</v>
      </c>
      <c r="F1918" s="159">
        <f>'COG-M'!P1771</f>
        <v>0</v>
      </c>
    </row>
    <row r="1919" spans="1:6" x14ac:dyDescent="0.25">
      <c r="A1919">
        <v>772925</v>
      </c>
      <c r="B1919" s="56" t="s">
        <v>913</v>
      </c>
      <c r="C1919">
        <v>729</v>
      </c>
      <c r="D1919" s="161">
        <v>25</v>
      </c>
      <c r="F1919" s="159">
        <f>'COG-M'!P1772</f>
        <v>0</v>
      </c>
    </row>
    <row r="1920" spans="1:6" x14ac:dyDescent="0.25">
      <c r="A1920">
        <v>772926</v>
      </c>
      <c r="B1920" s="56" t="s">
        <v>913</v>
      </c>
      <c r="C1920">
        <v>729</v>
      </c>
      <c r="D1920" s="161">
        <v>26</v>
      </c>
      <c r="F1920" s="159">
        <f>'COG-M'!P1773</f>
        <v>0</v>
      </c>
    </row>
    <row r="1921" spans="1:6" x14ac:dyDescent="0.25">
      <c r="A1921">
        <v>772927</v>
      </c>
      <c r="B1921" s="56" t="s">
        <v>913</v>
      </c>
      <c r="C1921">
        <v>729</v>
      </c>
      <c r="D1921" s="161">
        <v>27</v>
      </c>
      <c r="F1921" s="159">
        <f>'COG-M'!P1774</f>
        <v>0</v>
      </c>
    </row>
    <row r="1922" spans="1:6" x14ac:dyDescent="0.25">
      <c r="A1922">
        <v>730000</v>
      </c>
      <c r="B1922" s="56" t="s">
        <v>913</v>
      </c>
      <c r="C1922">
        <v>7300</v>
      </c>
      <c r="D1922" s="161">
        <v>0</v>
      </c>
      <c r="E1922" t="s">
        <v>375</v>
      </c>
      <c r="F1922" s="159">
        <f>'COG-M'!P1775</f>
        <v>0</v>
      </c>
    </row>
    <row r="1923" spans="1:6" x14ac:dyDescent="0.25">
      <c r="A1923">
        <v>773111</v>
      </c>
      <c r="B1923" s="56" t="s">
        <v>913</v>
      </c>
      <c r="C1923">
        <v>731</v>
      </c>
      <c r="D1923" s="161">
        <v>11</v>
      </c>
      <c r="E1923" t="s">
        <v>376</v>
      </c>
      <c r="F1923" s="159">
        <f>'COG-M'!P1776</f>
        <v>0</v>
      </c>
    </row>
    <row r="1924" spans="1:6" x14ac:dyDescent="0.25">
      <c r="A1924">
        <v>773114</v>
      </c>
      <c r="B1924" s="56" t="s">
        <v>913</v>
      </c>
      <c r="C1924">
        <v>731</v>
      </c>
      <c r="D1924" s="161">
        <v>14</v>
      </c>
      <c r="F1924" s="159">
        <f>'COG-M'!P1777</f>
        <v>0</v>
      </c>
    </row>
    <row r="1925" spans="1:6" x14ac:dyDescent="0.25">
      <c r="A1925">
        <v>773115</v>
      </c>
      <c r="B1925" s="56" t="s">
        <v>913</v>
      </c>
      <c r="C1925">
        <v>731</v>
      </c>
      <c r="D1925" s="161">
        <v>15</v>
      </c>
      <c r="F1925" s="159">
        <f>'COG-M'!P1778</f>
        <v>0</v>
      </c>
    </row>
    <row r="1926" spans="1:6" x14ac:dyDescent="0.25">
      <c r="A1926">
        <v>773116</v>
      </c>
      <c r="B1926" s="56" t="s">
        <v>913</v>
      </c>
      <c r="C1926">
        <v>731</v>
      </c>
      <c r="D1926" s="161">
        <v>16</v>
      </c>
      <c r="F1926" s="159">
        <f>'COG-M'!P1779</f>
        <v>0</v>
      </c>
    </row>
    <row r="1927" spans="1:6" x14ac:dyDescent="0.25">
      <c r="A1927">
        <v>773117</v>
      </c>
      <c r="B1927" s="56" t="s">
        <v>913</v>
      </c>
      <c r="C1927">
        <v>731</v>
      </c>
      <c r="D1927" s="161">
        <v>17</v>
      </c>
      <c r="F1927" s="159">
        <f>'COG-M'!P1780</f>
        <v>0</v>
      </c>
    </row>
    <row r="1928" spans="1:6" x14ac:dyDescent="0.25">
      <c r="A1928">
        <v>773125</v>
      </c>
      <c r="B1928" s="56" t="s">
        <v>913</v>
      </c>
      <c r="C1928">
        <v>731</v>
      </c>
      <c r="D1928" s="161">
        <v>25</v>
      </c>
      <c r="F1928" s="159">
        <f>'COG-M'!P1781</f>
        <v>0</v>
      </c>
    </row>
    <row r="1929" spans="1:6" x14ac:dyDescent="0.25">
      <c r="A1929">
        <v>773126</v>
      </c>
      <c r="B1929" s="56" t="s">
        <v>913</v>
      </c>
      <c r="C1929">
        <v>731</v>
      </c>
      <c r="D1929" s="161">
        <v>26</v>
      </c>
      <c r="F1929" s="159">
        <f>'COG-M'!P1782</f>
        <v>0</v>
      </c>
    </row>
    <row r="1930" spans="1:6" x14ac:dyDescent="0.25">
      <c r="A1930">
        <v>773127</v>
      </c>
      <c r="B1930" s="56" t="s">
        <v>913</v>
      </c>
      <c r="C1930">
        <v>731</v>
      </c>
      <c r="D1930" s="161">
        <v>27</v>
      </c>
      <c r="F1930" s="159">
        <f>'COG-M'!P1783</f>
        <v>0</v>
      </c>
    </row>
    <row r="1931" spans="1:6" x14ac:dyDescent="0.25">
      <c r="A1931">
        <v>773211</v>
      </c>
      <c r="B1931" s="56" t="s">
        <v>913</v>
      </c>
      <c r="C1931">
        <v>732</v>
      </c>
      <c r="D1931" s="161">
        <v>11</v>
      </c>
      <c r="E1931" t="s">
        <v>377</v>
      </c>
      <c r="F1931" s="159">
        <f>'COG-M'!P1784</f>
        <v>0</v>
      </c>
    </row>
    <row r="1932" spans="1:6" x14ac:dyDescent="0.25">
      <c r="A1932">
        <v>773214</v>
      </c>
      <c r="B1932" s="56" t="s">
        <v>913</v>
      </c>
      <c r="C1932">
        <v>732</v>
      </c>
      <c r="D1932" s="161">
        <v>14</v>
      </c>
      <c r="F1932" s="159">
        <f>'COG-M'!P1785</f>
        <v>0</v>
      </c>
    </row>
    <row r="1933" spans="1:6" x14ac:dyDescent="0.25">
      <c r="A1933">
        <v>773215</v>
      </c>
      <c r="B1933" s="56" t="s">
        <v>913</v>
      </c>
      <c r="C1933">
        <v>732</v>
      </c>
      <c r="D1933" s="161">
        <v>15</v>
      </c>
      <c r="F1933" s="159">
        <f>'COG-M'!P1786</f>
        <v>0</v>
      </c>
    </row>
    <row r="1934" spans="1:6" x14ac:dyDescent="0.25">
      <c r="A1934">
        <v>773216</v>
      </c>
      <c r="B1934" s="56" t="s">
        <v>913</v>
      </c>
      <c r="C1934">
        <v>732</v>
      </c>
      <c r="D1934" s="161">
        <v>16</v>
      </c>
      <c r="F1934" s="159">
        <f>'COG-M'!P1787</f>
        <v>0</v>
      </c>
    </row>
    <row r="1935" spans="1:6" x14ac:dyDescent="0.25">
      <c r="A1935">
        <v>773217</v>
      </c>
      <c r="B1935" s="56" t="s">
        <v>913</v>
      </c>
      <c r="C1935">
        <v>732</v>
      </c>
      <c r="D1935" s="161">
        <v>17</v>
      </c>
      <c r="F1935" s="159">
        <f>'COG-M'!P1788</f>
        <v>0</v>
      </c>
    </row>
    <row r="1936" spans="1:6" x14ac:dyDescent="0.25">
      <c r="A1936">
        <v>773225</v>
      </c>
      <c r="B1936" s="56" t="s">
        <v>913</v>
      </c>
      <c r="C1936">
        <v>732</v>
      </c>
      <c r="D1936" s="161">
        <v>25</v>
      </c>
      <c r="F1936" s="159">
        <f>'COG-M'!P1789</f>
        <v>0</v>
      </c>
    </row>
    <row r="1937" spans="1:6" x14ac:dyDescent="0.25">
      <c r="A1937">
        <v>773226</v>
      </c>
      <c r="B1937" s="56" t="s">
        <v>913</v>
      </c>
      <c r="C1937">
        <v>732</v>
      </c>
      <c r="D1937" s="161">
        <v>26</v>
      </c>
      <c r="F1937" s="159">
        <f>'COG-M'!P1790</f>
        <v>0</v>
      </c>
    </row>
    <row r="1938" spans="1:6" x14ac:dyDescent="0.25">
      <c r="A1938">
        <v>773227</v>
      </c>
      <c r="B1938" s="56" t="s">
        <v>913</v>
      </c>
      <c r="C1938">
        <v>732</v>
      </c>
      <c r="D1938" s="161">
        <v>27</v>
      </c>
      <c r="F1938" s="159">
        <f>'COG-M'!P1791</f>
        <v>0</v>
      </c>
    </row>
    <row r="1939" spans="1:6" x14ac:dyDescent="0.25">
      <c r="A1939">
        <v>773311</v>
      </c>
      <c r="B1939" s="56" t="s">
        <v>913</v>
      </c>
      <c r="C1939">
        <v>733</v>
      </c>
      <c r="D1939" s="161">
        <v>11</v>
      </c>
      <c r="E1939" t="s">
        <v>378</v>
      </c>
      <c r="F1939" s="159">
        <f>'COG-M'!P1792</f>
        <v>0</v>
      </c>
    </row>
    <row r="1940" spans="1:6" x14ac:dyDescent="0.25">
      <c r="A1940">
        <v>773314</v>
      </c>
      <c r="B1940" s="56" t="s">
        <v>913</v>
      </c>
      <c r="C1940">
        <v>733</v>
      </c>
      <c r="D1940" s="161">
        <v>14</v>
      </c>
      <c r="F1940" s="159">
        <f>'COG-M'!P1793</f>
        <v>0</v>
      </c>
    </row>
    <row r="1941" spans="1:6" x14ac:dyDescent="0.25">
      <c r="A1941">
        <v>773315</v>
      </c>
      <c r="B1941" s="56" t="s">
        <v>913</v>
      </c>
      <c r="C1941">
        <v>733</v>
      </c>
      <c r="D1941" s="161">
        <v>15</v>
      </c>
      <c r="F1941" s="159">
        <f>'COG-M'!P1794</f>
        <v>0</v>
      </c>
    </row>
    <row r="1942" spans="1:6" x14ac:dyDescent="0.25">
      <c r="A1942">
        <v>773316</v>
      </c>
      <c r="B1942" s="56" t="s">
        <v>913</v>
      </c>
      <c r="C1942">
        <v>733</v>
      </c>
      <c r="D1942" s="161">
        <v>16</v>
      </c>
      <c r="F1942" s="159">
        <f>'COG-M'!P1795</f>
        <v>0</v>
      </c>
    </row>
    <row r="1943" spans="1:6" x14ac:dyDescent="0.25">
      <c r="A1943">
        <v>773317</v>
      </c>
      <c r="B1943" s="56" t="s">
        <v>913</v>
      </c>
      <c r="C1943">
        <v>733</v>
      </c>
      <c r="D1943" s="161">
        <v>17</v>
      </c>
      <c r="F1943" s="159">
        <f>'COG-M'!P1796</f>
        <v>0</v>
      </c>
    </row>
    <row r="1944" spans="1:6" x14ac:dyDescent="0.25">
      <c r="A1944">
        <v>773325</v>
      </c>
      <c r="B1944" s="56" t="s">
        <v>913</v>
      </c>
      <c r="C1944">
        <v>733</v>
      </c>
      <c r="D1944" s="161">
        <v>25</v>
      </c>
      <c r="F1944" s="159">
        <f>'COG-M'!P1797</f>
        <v>0</v>
      </c>
    </row>
    <row r="1945" spans="1:6" x14ac:dyDescent="0.25">
      <c r="A1945">
        <v>773326</v>
      </c>
      <c r="B1945" s="56" t="s">
        <v>913</v>
      </c>
      <c r="C1945">
        <v>733</v>
      </c>
      <c r="D1945" s="161">
        <v>26</v>
      </c>
      <c r="F1945" s="159">
        <f>'COG-M'!P1798</f>
        <v>0</v>
      </c>
    </row>
    <row r="1946" spans="1:6" x14ac:dyDescent="0.25">
      <c r="A1946">
        <v>773327</v>
      </c>
      <c r="B1946" s="56" t="s">
        <v>913</v>
      </c>
      <c r="C1946">
        <v>733</v>
      </c>
      <c r="D1946" s="161">
        <v>27</v>
      </c>
      <c r="F1946" s="159">
        <f>'COG-M'!P1799</f>
        <v>0</v>
      </c>
    </row>
    <row r="1947" spans="1:6" x14ac:dyDescent="0.25">
      <c r="A1947">
        <v>773411</v>
      </c>
      <c r="B1947" s="56" t="s">
        <v>913</v>
      </c>
      <c r="C1947">
        <v>734</v>
      </c>
      <c r="D1947" s="161">
        <v>11</v>
      </c>
      <c r="E1947" t="s">
        <v>379</v>
      </c>
      <c r="F1947" s="159">
        <f>'COG-M'!P1800</f>
        <v>0</v>
      </c>
    </row>
    <row r="1948" spans="1:6" x14ac:dyDescent="0.25">
      <c r="A1948">
        <v>773414</v>
      </c>
      <c r="B1948" s="56" t="s">
        <v>913</v>
      </c>
      <c r="C1948">
        <v>734</v>
      </c>
      <c r="D1948" s="161">
        <v>14</v>
      </c>
      <c r="F1948" s="159">
        <f>'COG-M'!P1801</f>
        <v>0</v>
      </c>
    </row>
    <row r="1949" spans="1:6" x14ac:dyDescent="0.25">
      <c r="A1949">
        <v>773415</v>
      </c>
      <c r="B1949" s="56" t="s">
        <v>913</v>
      </c>
      <c r="C1949">
        <v>734</v>
      </c>
      <c r="D1949" s="161">
        <v>15</v>
      </c>
      <c r="F1949" s="159">
        <f>'COG-M'!P1802</f>
        <v>0</v>
      </c>
    </row>
    <row r="1950" spans="1:6" x14ac:dyDescent="0.25">
      <c r="A1950">
        <v>773416</v>
      </c>
      <c r="B1950" s="56" t="s">
        <v>913</v>
      </c>
      <c r="C1950">
        <v>734</v>
      </c>
      <c r="D1950" s="161">
        <v>16</v>
      </c>
      <c r="F1950" s="159">
        <f>'COG-M'!P1803</f>
        <v>0</v>
      </c>
    </row>
    <row r="1951" spans="1:6" x14ac:dyDescent="0.25">
      <c r="A1951">
        <v>773417</v>
      </c>
      <c r="B1951" s="56" t="s">
        <v>913</v>
      </c>
      <c r="C1951">
        <v>734</v>
      </c>
      <c r="D1951" s="161">
        <v>17</v>
      </c>
      <c r="F1951" s="159">
        <f>'COG-M'!P1804</f>
        <v>0</v>
      </c>
    </row>
    <row r="1952" spans="1:6" x14ac:dyDescent="0.25">
      <c r="A1952">
        <v>773425</v>
      </c>
      <c r="B1952" s="56" t="s">
        <v>913</v>
      </c>
      <c r="C1952">
        <v>734</v>
      </c>
      <c r="D1952" s="161">
        <v>25</v>
      </c>
      <c r="F1952" s="159">
        <f>'COG-M'!P1805</f>
        <v>0</v>
      </c>
    </row>
    <row r="1953" spans="1:6" x14ac:dyDescent="0.25">
      <c r="A1953">
        <v>773426</v>
      </c>
      <c r="B1953" s="56" t="s">
        <v>913</v>
      </c>
      <c r="C1953">
        <v>734</v>
      </c>
      <c r="D1953" s="161">
        <v>26</v>
      </c>
      <c r="F1953" s="159">
        <f>'COG-M'!P1806</f>
        <v>0</v>
      </c>
    </row>
    <row r="1954" spans="1:6" x14ac:dyDescent="0.25">
      <c r="A1954">
        <v>773427</v>
      </c>
      <c r="B1954" s="56" t="s">
        <v>913</v>
      </c>
      <c r="C1954">
        <v>734</v>
      </c>
      <c r="D1954" s="161">
        <v>27</v>
      </c>
      <c r="F1954" s="159">
        <f>'COG-M'!P1807</f>
        <v>0</v>
      </c>
    </row>
    <row r="1955" spans="1:6" x14ac:dyDescent="0.25">
      <c r="A1955">
        <v>773511</v>
      </c>
      <c r="B1955" s="56" t="s">
        <v>913</v>
      </c>
      <c r="C1955">
        <v>735</v>
      </c>
      <c r="D1955" s="161">
        <v>11</v>
      </c>
      <c r="E1955" t="s">
        <v>380</v>
      </c>
      <c r="F1955" s="159">
        <f>'COG-M'!P1808</f>
        <v>0</v>
      </c>
    </row>
    <row r="1956" spans="1:6" x14ac:dyDescent="0.25">
      <c r="A1956">
        <v>773514</v>
      </c>
      <c r="B1956" s="56" t="s">
        <v>913</v>
      </c>
      <c r="C1956">
        <v>735</v>
      </c>
      <c r="D1956" s="161">
        <v>14</v>
      </c>
      <c r="F1956" s="159">
        <f>'COG-M'!P1809</f>
        <v>0</v>
      </c>
    </row>
    <row r="1957" spans="1:6" x14ac:dyDescent="0.25">
      <c r="A1957">
        <v>773515</v>
      </c>
      <c r="B1957" s="56" t="s">
        <v>913</v>
      </c>
      <c r="C1957">
        <v>735</v>
      </c>
      <c r="D1957" s="161">
        <v>15</v>
      </c>
      <c r="F1957" s="159">
        <f>'COG-M'!P1810</f>
        <v>0</v>
      </c>
    </row>
    <row r="1958" spans="1:6" x14ac:dyDescent="0.25">
      <c r="A1958">
        <v>773516</v>
      </c>
      <c r="B1958" s="56" t="s">
        <v>913</v>
      </c>
      <c r="C1958">
        <v>735</v>
      </c>
      <c r="D1958" s="161">
        <v>16</v>
      </c>
      <c r="F1958" s="159">
        <f>'COG-M'!P1811</f>
        <v>0</v>
      </c>
    </row>
    <row r="1959" spans="1:6" x14ac:dyDescent="0.25">
      <c r="A1959">
        <v>773517</v>
      </c>
      <c r="B1959" s="56" t="s">
        <v>913</v>
      </c>
      <c r="C1959">
        <v>735</v>
      </c>
      <c r="D1959" s="161">
        <v>17</v>
      </c>
      <c r="F1959" s="159">
        <f>'COG-M'!P1812</f>
        <v>0</v>
      </c>
    </row>
    <row r="1960" spans="1:6" x14ac:dyDescent="0.25">
      <c r="A1960">
        <v>773525</v>
      </c>
      <c r="B1960" s="56" t="s">
        <v>913</v>
      </c>
      <c r="C1960">
        <v>735</v>
      </c>
      <c r="D1960" s="161">
        <v>25</v>
      </c>
      <c r="F1960" s="159">
        <f>'COG-M'!P1813</f>
        <v>0</v>
      </c>
    </row>
    <row r="1961" spans="1:6" x14ac:dyDescent="0.25">
      <c r="A1961">
        <v>773526</v>
      </c>
      <c r="B1961" s="56" t="s">
        <v>913</v>
      </c>
      <c r="C1961">
        <v>735</v>
      </c>
      <c r="D1961" s="161">
        <v>26</v>
      </c>
      <c r="F1961" s="159">
        <f>'COG-M'!P1814</f>
        <v>0</v>
      </c>
    </row>
    <row r="1962" spans="1:6" x14ac:dyDescent="0.25">
      <c r="A1962">
        <v>773527</v>
      </c>
      <c r="B1962" s="56" t="s">
        <v>913</v>
      </c>
      <c r="C1962">
        <v>735</v>
      </c>
      <c r="D1962" s="161">
        <v>27</v>
      </c>
      <c r="F1962" s="159">
        <f>'COG-M'!P1815</f>
        <v>0</v>
      </c>
    </row>
    <row r="1963" spans="1:6" x14ac:dyDescent="0.25">
      <c r="A1963">
        <v>773911</v>
      </c>
      <c r="B1963" s="56" t="s">
        <v>913</v>
      </c>
      <c r="C1963">
        <v>739</v>
      </c>
      <c r="D1963" s="161">
        <v>11</v>
      </c>
      <c r="E1963" t="s">
        <v>381</v>
      </c>
      <c r="F1963" s="159">
        <f>'COG-M'!P1816</f>
        <v>0</v>
      </c>
    </row>
    <row r="1964" spans="1:6" x14ac:dyDescent="0.25">
      <c r="A1964">
        <v>773914</v>
      </c>
      <c r="B1964" s="56" t="s">
        <v>913</v>
      </c>
      <c r="C1964">
        <v>739</v>
      </c>
      <c r="D1964" s="161">
        <v>14</v>
      </c>
      <c r="F1964" s="159">
        <f>'COG-M'!P1817</f>
        <v>0</v>
      </c>
    </row>
    <row r="1965" spans="1:6" x14ac:dyDescent="0.25">
      <c r="A1965">
        <v>773915</v>
      </c>
      <c r="B1965" s="56" t="s">
        <v>913</v>
      </c>
      <c r="C1965">
        <v>739</v>
      </c>
      <c r="D1965" s="161">
        <v>15</v>
      </c>
      <c r="F1965" s="159">
        <f>'COG-M'!P1818</f>
        <v>0</v>
      </c>
    </row>
    <row r="1966" spans="1:6" x14ac:dyDescent="0.25">
      <c r="A1966">
        <v>773916</v>
      </c>
      <c r="B1966" s="56" t="s">
        <v>913</v>
      </c>
      <c r="C1966">
        <v>739</v>
      </c>
      <c r="D1966" s="161">
        <v>16</v>
      </c>
      <c r="F1966" s="159">
        <f>'COG-M'!P1819</f>
        <v>0</v>
      </c>
    </row>
    <row r="1967" spans="1:6" x14ac:dyDescent="0.25">
      <c r="A1967">
        <v>773917</v>
      </c>
      <c r="B1967" s="56" t="s">
        <v>913</v>
      </c>
      <c r="C1967">
        <v>739</v>
      </c>
      <c r="D1967" s="161">
        <v>17</v>
      </c>
      <c r="F1967" s="159">
        <f>'COG-M'!P1820</f>
        <v>0</v>
      </c>
    </row>
    <row r="1968" spans="1:6" x14ac:dyDescent="0.25">
      <c r="A1968">
        <v>773925</v>
      </c>
      <c r="B1968" s="56" t="s">
        <v>913</v>
      </c>
      <c r="C1968">
        <v>739</v>
      </c>
      <c r="D1968" s="161">
        <v>25</v>
      </c>
      <c r="F1968" s="159">
        <f>'COG-M'!P1821</f>
        <v>0</v>
      </c>
    </row>
    <row r="1969" spans="1:6" x14ac:dyDescent="0.25">
      <c r="A1969">
        <v>773926</v>
      </c>
      <c r="B1969" s="56" t="s">
        <v>913</v>
      </c>
      <c r="C1969">
        <v>739</v>
      </c>
      <c r="D1969" s="161">
        <v>26</v>
      </c>
      <c r="F1969" s="159">
        <f>'COG-M'!P1822</f>
        <v>0</v>
      </c>
    </row>
    <row r="1970" spans="1:6" x14ac:dyDescent="0.25">
      <c r="A1970">
        <v>773927</v>
      </c>
      <c r="B1970" s="56" t="s">
        <v>913</v>
      </c>
      <c r="C1970">
        <v>739</v>
      </c>
      <c r="D1970" s="161">
        <v>27</v>
      </c>
      <c r="F1970" s="159">
        <f>'COG-M'!P1823</f>
        <v>0</v>
      </c>
    </row>
    <row r="1971" spans="1:6" x14ac:dyDescent="0.25">
      <c r="A1971">
        <v>740000</v>
      </c>
      <c r="B1971" s="56" t="s">
        <v>913</v>
      </c>
      <c r="C1971">
        <v>7400</v>
      </c>
      <c r="D1971" s="161">
        <v>0</v>
      </c>
      <c r="E1971" t="s">
        <v>382</v>
      </c>
      <c r="F1971" s="159">
        <f>'COG-M'!P1824</f>
        <v>0</v>
      </c>
    </row>
    <row r="1972" spans="1:6" x14ac:dyDescent="0.25">
      <c r="A1972">
        <v>774111</v>
      </c>
      <c r="B1972" s="56" t="s">
        <v>913</v>
      </c>
      <c r="C1972">
        <v>741</v>
      </c>
      <c r="D1972" s="161">
        <v>11</v>
      </c>
      <c r="E1972" t="s">
        <v>383</v>
      </c>
      <c r="F1972" s="159">
        <f>'COG-M'!P1825</f>
        <v>0</v>
      </c>
    </row>
    <row r="1973" spans="1:6" x14ac:dyDescent="0.25">
      <c r="A1973">
        <v>774114</v>
      </c>
      <c r="B1973" s="56" t="s">
        <v>913</v>
      </c>
      <c r="C1973">
        <v>741</v>
      </c>
      <c r="D1973" s="161">
        <v>14</v>
      </c>
      <c r="F1973" s="159">
        <f>'COG-M'!P1826</f>
        <v>0</v>
      </c>
    </row>
    <row r="1974" spans="1:6" x14ac:dyDescent="0.25">
      <c r="A1974">
        <v>774115</v>
      </c>
      <c r="B1974" s="56" t="s">
        <v>913</v>
      </c>
      <c r="C1974">
        <v>741</v>
      </c>
      <c r="D1974" s="161">
        <v>15</v>
      </c>
      <c r="F1974" s="159">
        <f>'COG-M'!P1827</f>
        <v>0</v>
      </c>
    </row>
    <row r="1975" spans="1:6" x14ac:dyDescent="0.25">
      <c r="A1975">
        <v>774116</v>
      </c>
      <c r="B1975" s="56" t="s">
        <v>913</v>
      </c>
      <c r="C1975">
        <v>741</v>
      </c>
      <c r="D1975" s="161">
        <v>16</v>
      </c>
      <c r="F1975" s="159">
        <f>'COG-M'!P1828</f>
        <v>0</v>
      </c>
    </row>
    <row r="1976" spans="1:6" x14ac:dyDescent="0.25">
      <c r="A1976">
        <v>774117</v>
      </c>
      <c r="B1976" s="56" t="s">
        <v>913</v>
      </c>
      <c r="C1976">
        <v>741</v>
      </c>
      <c r="D1976" s="161">
        <v>17</v>
      </c>
      <c r="F1976" s="159">
        <f>'COG-M'!P1829</f>
        <v>0</v>
      </c>
    </row>
    <row r="1977" spans="1:6" x14ac:dyDescent="0.25">
      <c r="A1977">
        <v>774125</v>
      </c>
      <c r="B1977" s="56" t="s">
        <v>913</v>
      </c>
      <c r="C1977">
        <v>741</v>
      </c>
      <c r="D1977" s="161">
        <v>25</v>
      </c>
      <c r="F1977" s="159">
        <f>'COG-M'!P1830</f>
        <v>0</v>
      </c>
    </row>
    <row r="1978" spans="1:6" x14ac:dyDescent="0.25">
      <c r="A1978">
        <v>774126</v>
      </c>
      <c r="B1978" s="56" t="s">
        <v>913</v>
      </c>
      <c r="C1978">
        <v>741</v>
      </c>
      <c r="D1978" s="161">
        <v>26</v>
      </c>
      <c r="F1978" s="159">
        <f>'COG-M'!P1831</f>
        <v>0</v>
      </c>
    </row>
    <row r="1979" spans="1:6" x14ac:dyDescent="0.25">
      <c r="A1979">
        <v>774127</v>
      </c>
      <c r="B1979" s="56" t="s">
        <v>913</v>
      </c>
      <c r="C1979">
        <v>741</v>
      </c>
      <c r="D1979" s="161">
        <v>27</v>
      </c>
      <c r="F1979" s="159">
        <f>'COG-M'!P1832</f>
        <v>0</v>
      </c>
    </row>
    <row r="1980" spans="1:6" x14ac:dyDescent="0.25">
      <c r="A1980">
        <v>774200</v>
      </c>
      <c r="B1980" s="56" t="s">
        <v>913</v>
      </c>
      <c r="C1980">
        <v>742</v>
      </c>
      <c r="D1980" s="161">
        <v>0</v>
      </c>
      <c r="E1980" t="s">
        <v>384</v>
      </c>
      <c r="F1980" s="159">
        <f>'COG-M'!P1833</f>
        <v>0</v>
      </c>
    </row>
    <row r="1981" spans="1:6" x14ac:dyDescent="0.25">
      <c r="A1981">
        <v>774300</v>
      </c>
      <c r="B1981" s="56" t="s">
        <v>913</v>
      </c>
      <c r="C1981">
        <v>743</v>
      </c>
      <c r="D1981" s="161">
        <v>0</v>
      </c>
      <c r="E1981" t="s">
        <v>385</v>
      </c>
      <c r="F1981" s="159">
        <f>'COG-M'!P1834</f>
        <v>0</v>
      </c>
    </row>
    <row r="1982" spans="1:6" x14ac:dyDescent="0.25">
      <c r="A1982">
        <v>774400</v>
      </c>
      <c r="B1982" s="56" t="s">
        <v>913</v>
      </c>
      <c r="C1982">
        <v>744</v>
      </c>
      <c r="D1982" s="161">
        <v>0</v>
      </c>
      <c r="E1982" t="s">
        <v>386</v>
      </c>
      <c r="F1982" s="159">
        <f>'COG-M'!P1835</f>
        <v>0</v>
      </c>
    </row>
    <row r="1983" spans="1:6" x14ac:dyDescent="0.25">
      <c r="A1983">
        <v>774511</v>
      </c>
      <c r="B1983" s="56" t="s">
        <v>913</v>
      </c>
      <c r="C1983">
        <v>745</v>
      </c>
      <c r="D1983" s="161">
        <v>11</v>
      </c>
      <c r="E1983" t="s">
        <v>387</v>
      </c>
      <c r="F1983" s="159">
        <f>'COG-M'!P1836</f>
        <v>0</v>
      </c>
    </row>
    <row r="1984" spans="1:6" x14ac:dyDescent="0.25">
      <c r="A1984">
        <v>774514</v>
      </c>
      <c r="B1984" s="56" t="s">
        <v>913</v>
      </c>
      <c r="C1984">
        <v>745</v>
      </c>
      <c r="D1984" s="161">
        <v>14</v>
      </c>
      <c r="F1984" s="159">
        <f>'COG-M'!P1837</f>
        <v>0</v>
      </c>
    </row>
    <row r="1985" spans="1:6" x14ac:dyDescent="0.25">
      <c r="A1985">
        <v>774515</v>
      </c>
      <c r="B1985" s="56" t="s">
        <v>913</v>
      </c>
      <c r="C1985">
        <v>745</v>
      </c>
      <c r="D1985" s="161">
        <v>15</v>
      </c>
      <c r="F1985" s="159">
        <f>'COG-M'!P1838</f>
        <v>0</v>
      </c>
    </row>
    <row r="1986" spans="1:6" x14ac:dyDescent="0.25">
      <c r="A1986">
        <v>774516</v>
      </c>
      <c r="B1986" s="56" t="s">
        <v>913</v>
      </c>
      <c r="C1986">
        <v>745</v>
      </c>
      <c r="D1986" s="161">
        <v>16</v>
      </c>
      <c r="F1986" s="159">
        <f>'COG-M'!P1839</f>
        <v>0</v>
      </c>
    </row>
    <row r="1987" spans="1:6" x14ac:dyDescent="0.25">
      <c r="A1987">
        <v>774517</v>
      </c>
      <c r="B1987" s="56" t="s">
        <v>913</v>
      </c>
      <c r="C1987">
        <v>745</v>
      </c>
      <c r="D1987" s="161">
        <v>17</v>
      </c>
      <c r="F1987" s="159">
        <f>'COG-M'!P1840</f>
        <v>0</v>
      </c>
    </row>
    <row r="1988" spans="1:6" x14ac:dyDescent="0.25">
      <c r="A1988">
        <v>774525</v>
      </c>
      <c r="B1988" s="56" t="s">
        <v>913</v>
      </c>
      <c r="C1988">
        <v>745</v>
      </c>
      <c r="D1988" s="161">
        <v>25</v>
      </c>
      <c r="F1988" s="159">
        <f>'COG-M'!P1841</f>
        <v>0</v>
      </c>
    </row>
    <row r="1989" spans="1:6" x14ac:dyDescent="0.25">
      <c r="A1989">
        <v>774526</v>
      </c>
      <c r="B1989" s="56" t="s">
        <v>913</v>
      </c>
      <c r="C1989">
        <v>745</v>
      </c>
      <c r="D1989" s="161">
        <v>26</v>
      </c>
      <c r="F1989" s="159">
        <f>'COG-M'!P1842</f>
        <v>0</v>
      </c>
    </row>
    <row r="1990" spans="1:6" x14ac:dyDescent="0.25">
      <c r="A1990">
        <v>774527</v>
      </c>
      <c r="B1990" s="56" t="s">
        <v>913</v>
      </c>
      <c r="C1990">
        <v>745</v>
      </c>
      <c r="D1990" s="161">
        <v>27</v>
      </c>
      <c r="F1990" s="159">
        <f>'COG-M'!P1843</f>
        <v>0</v>
      </c>
    </row>
    <row r="1991" spans="1:6" x14ac:dyDescent="0.25">
      <c r="A1991">
        <v>774611</v>
      </c>
      <c r="B1991" s="56" t="s">
        <v>913</v>
      </c>
      <c r="C1991">
        <v>746</v>
      </c>
      <c r="D1991" s="161">
        <v>11</v>
      </c>
      <c r="E1991" t="s">
        <v>388</v>
      </c>
      <c r="F1991" s="159">
        <f>'COG-M'!P1844</f>
        <v>0</v>
      </c>
    </row>
    <row r="1992" spans="1:6" x14ac:dyDescent="0.25">
      <c r="A1992">
        <v>774614</v>
      </c>
      <c r="B1992" s="56" t="s">
        <v>913</v>
      </c>
      <c r="C1992">
        <v>746</v>
      </c>
      <c r="D1992" s="161">
        <v>14</v>
      </c>
      <c r="F1992" s="159">
        <f>'COG-M'!P1845</f>
        <v>0</v>
      </c>
    </row>
    <row r="1993" spans="1:6" x14ac:dyDescent="0.25">
      <c r="A1993">
        <v>774615</v>
      </c>
      <c r="B1993" s="56" t="s">
        <v>913</v>
      </c>
      <c r="C1993">
        <v>746</v>
      </c>
      <c r="D1993" s="161">
        <v>15</v>
      </c>
      <c r="F1993" s="159">
        <f>'COG-M'!P1846</f>
        <v>0</v>
      </c>
    </row>
    <row r="1994" spans="1:6" x14ac:dyDescent="0.25">
      <c r="A1994">
        <v>774616</v>
      </c>
      <c r="B1994" s="56" t="s">
        <v>913</v>
      </c>
      <c r="C1994">
        <v>746</v>
      </c>
      <c r="D1994" s="161">
        <v>16</v>
      </c>
      <c r="F1994" s="159">
        <f>'COG-M'!P1847</f>
        <v>0</v>
      </c>
    </row>
    <row r="1995" spans="1:6" x14ac:dyDescent="0.25">
      <c r="A1995">
        <v>774617</v>
      </c>
      <c r="B1995" s="56" t="s">
        <v>913</v>
      </c>
      <c r="C1995">
        <v>746</v>
      </c>
      <c r="D1995" s="161">
        <v>17</v>
      </c>
      <c r="F1995" s="159">
        <f>'COG-M'!P1848</f>
        <v>0</v>
      </c>
    </row>
    <row r="1996" spans="1:6" x14ac:dyDescent="0.25">
      <c r="A1996">
        <v>774625</v>
      </c>
      <c r="B1996" s="56" t="s">
        <v>913</v>
      </c>
      <c r="C1996">
        <v>746</v>
      </c>
      <c r="D1996" s="161">
        <v>25</v>
      </c>
      <c r="F1996" s="159">
        <f>'COG-M'!P1849</f>
        <v>0</v>
      </c>
    </row>
    <row r="1997" spans="1:6" x14ac:dyDescent="0.25">
      <c r="A1997">
        <v>774626</v>
      </c>
      <c r="B1997" s="56" t="s">
        <v>913</v>
      </c>
      <c r="C1997">
        <v>746</v>
      </c>
      <c r="D1997" s="161">
        <v>26</v>
      </c>
      <c r="F1997" s="159">
        <f>'COG-M'!P1850</f>
        <v>0</v>
      </c>
    </row>
    <row r="1998" spans="1:6" x14ac:dyDescent="0.25">
      <c r="A1998">
        <v>774627</v>
      </c>
      <c r="B1998" s="56" t="s">
        <v>913</v>
      </c>
      <c r="C1998">
        <v>746</v>
      </c>
      <c r="D1998" s="161">
        <v>27</v>
      </c>
      <c r="F1998" s="159">
        <f>'COG-M'!P1851</f>
        <v>0</v>
      </c>
    </row>
    <row r="1999" spans="1:6" x14ac:dyDescent="0.25">
      <c r="A1999">
        <v>774711</v>
      </c>
      <c r="B1999" s="56" t="s">
        <v>913</v>
      </c>
      <c r="C1999">
        <v>747</v>
      </c>
      <c r="D1999" s="161">
        <v>11</v>
      </c>
      <c r="E1999" t="s">
        <v>389</v>
      </c>
      <c r="F1999" s="159">
        <f>'COG-M'!P1852</f>
        <v>0</v>
      </c>
    </row>
    <row r="2000" spans="1:6" x14ac:dyDescent="0.25">
      <c r="A2000">
        <v>774714</v>
      </c>
      <c r="B2000" s="56" t="s">
        <v>913</v>
      </c>
      <c r="C2000">
        <v>747</v>
      </c>
      <c r="D2000" s="161">
        <v>14</v>
      </c>
      <c r="F2000" s="159">
        <f>'COG-M'!P1853</f>
        <v>0</v>
      </c>
    </row>
    <row r="2001" spans="1:6" x14ac:dyDescent="0.25">
      <c r="A2001">
        <v>774715</v>
      </c>
      <c r="B2001" s="56" t="s">
        <v>913</v>
      </c>
      <c r="C2001">
        <v>747</v>
      </c>
      <c r="D2001" s="161">
        <v>15</v>
      </c>
      <c r="F2001" s="159">
        <f>'COG-M'!P1854</f>
        <v>0</v>
      </c>
    </row>
    <row r="2002" spans="1:6" x14ac:dyDescent="0.25">
      <c r="A2002">
        <v>774716</v>
      </c>
      <c r="B2002" s="56" t="s">
        <v>913</v>
      </c>
      <c r="C2002">
        <v>747</v>
      </c>
      <c r="D2002" s="161">
        <v>16</v>
      </c>
      <c r="F2002" s="159">
        <f>'COG-M'!P1855</f>
        <v>0</v>
      </c>
    </row>
    <row r="2003" spans="1:6" x14ac:dyDescent="0.25">
      <c r="A2003">
        <v>774717</v>
      </c>
      <c r="B2003" s="56" t="s">
        <v>913</v>
      </c>
      <c r="C2003">
        <v>747</v>
      </c>
      <c r="D2003" s="161">
        <v>17</v>
      </c>
      <c r="F2003" s="159">
        <f>'COG-M'!P1856</f>
        <v>0</v>
      </c>
    </row>
    <row r="2004" spans="1:6" x14ac:dyDescent="0.25">
      <c r="A2004">
        <v>774725</v>
      </c>
      <c r="B2004" s="56" t="s">
        <v>913</v>
      </c>
      <c r="C2004">
        <v>747</v>
      </c>
      <c r="D2004" s="161">
        <v>25</v>
      </c>
      <c r="F2004" s="159">
        <f>'COG-M'!P1857</f>
        <v>0</v>
      </c>
    </row>
    <row r="2005" spans="1:6" x14ac:dyDescent="0.25">
      <c r="A2005">
        <v>774726</v>
      </c>
      <c r="B2005" s="56" t="s">
        <v>913</v>
      </c>
      <c r="C2005">
        <v>747</v>
      </c>
      <c r="D2005" s="161">
        <v>26</v>
      </c>
      <c r="F2005" s="159">
        <f>'COG-M'!P1858</f>
        <v>0</v>
      </c>
    </row>
    <row r="2006" spans="1:6" x14ac:dyDescent="0.25">
      <c r="A2006">
        <v>774727</v>
      </c>
      <c r="B2006" s="56" t="s">
        <v>913</v>
      </c>
      <c r="C2006">
        <v>747</v>
      </c>
      <c r="D2006" s="161">
        <v>27</v>
      </c>
      <c r="F2006" s="159">
        <f>'COG-M'!P1859</f>
        <v>0</v>
      </c>
    </row>
    <row r="2007" spans="1:6" x14ac:dyDescent="0.25">
      <c r="A2007">
        <v>774811</v>
      </c>
      <c r="B2007" s="56" t="s">
        <v>913</v>
      </c>
      <c r="C2007">
        <v>748</v>
      </c>
      <c r="D2007" s="161">
        <v>11</v>
      </c>
      <c r="E2007" t="s">
        <v>390</v>
      </c>
      <c r="F2007" s="159">
        <f>'COG-M'!P1860</f>
        <v>0</v>
      </c>
    </row>
    <row r="2008" spans="1:6" x14ac:dyDescent="0.25">
      <c r="A2008">
        <v>774814</v>
      </c>
      <c r="B2008" s="56" t="s">
        <v>913</v>
      </c>
      <c r="C2008">
        <v>748</v>
      </c>
      <c r="D2008" s="161">
        <v>14</v>
      </c>
      <c r="F2008" s="159">
        <f>'COG-M'!P1861</f>
        <v>0</v>
      </c>
    </row>
    <row r="2009" spans="1:6" x14ac:dyDescent="0.25">
      <c r="A2009">
        <v>774815</v>
      </c>
      <c r="B2009" s="56" t="s">
        <v>913</v>
      </c>
      <c r="C2009">
        <v>748</v>
      </c>
      <c r="D2009" s="161">
        <v>15</v>
      </c>
      <c r="F2009" s="159">
        <f>'COG-M'!P1862</f>
        <v>0</v>
      </c>
    </row>
    <row r="2010" spans="1:6" x14ac:dyDescent="0.25">
      <c r="A2010">
        <v>774816</v>
      </c>
      <c r="B2010" s="56" t="s">
        <v>913</v>
      </c>
      <c r="C2010">
        <v>748</v>
      </c>
      <c r="D2010" s="161">
        <v>16</v>
      </c>
      <c r="F2010" s="159">
        <f>'COG-M'!P1863</f>
        <v>0</v>
      </c>
    </row>
    <row r="2011" spans="1:6" x14ac:dyDescent="0.25">
      <c r="A2011">
        <v>774817</v>
      </c>
      <c r="B2011" s="56" t="s">
        <v>913</v>
      </c>
      <c r="C2011">
        <v>748</v>
      </c>
      <c r="D2011" s="161">
        <v>17</v>
      </c>
      <c r="F2011" s="159">
        <f>'COG-M'!P1864</f>
        <v>0</v>
      </c>
    </row>
    <row r="2012" spans="1:6" x14ac:dyDescent="0.25">
      <c r="A2012">
        <v>774825</v>
      </c>
      <c r="B2012" s="56" t="s">
        <v>913</v>
      </c>
      <c r="C2012">
        <v>748</v>
      </c>
      <c r="D2012" s="161">
        <v>25</v>
      </c>
      <c r="F2012" s="159">
        <f>'COG-M'!P1865</f>
        <v>0</v>
      </c>
    </row>
    <row r="2013" spans="1:6" x14ac:dyDescent="0.25">
      <c r="A2013">
        <v>774826</v>
      </c>
      <c r="B2013" s="56" t="s">
        <v>913</v>
      </c>
      <c r="C2013">
        <v>748</v>
      </c>
      <c r="D2013" s="161">
        <v>26</v>
      </c>
      <c r="F2013" s="159">
        <f>'COG-M'!P1866</f>
        <v>0</v>
      </c>
    </row>
    <row r="2014" spans="1:6" x14ac:dyDescent="0.25">
      <c r="A2014">
        <v>774827</v>
      </c>
      <c r="B2014" s="56" t="s">
        <v>913</v>
      </c>
      <c r="C2014">
        <v>748</v>
      </c>
      <c r="D2014" s="161">
        <v>27</v>
      </c>
      <c r="F2014" s="159">
        <f>'COG-M'!P1867</f>
        <v>0</v>
      </c>
    </row>
    <row r="2015" spans="1:6" x14ac:dyDescent="0.25">
      <c r="A2015">
        <v>774911</v>
      </c>
      <c r="B2015" s="56" t="s">
        <v>913</v>
      </c>
      <c r="C2015">
        <v>749</v>
      </c>
      <c r="D2015" s="161">
        <v>11</v>
      </c>
      <c r="E2015" t="s">
        <v>391</v>
      </c>
      <c r="F2015" s="159">
        <f>'COG-M'!P1868</f>
        <v>0</v>
      </c>
    </row>
    <row r="2016" spans="1:6" x14ac:dyDescent="0.25">
      <c r="A2016">
        <v>774914</v>
      </c>
      <c r="B2016" s="56" t="s">
        <v>913</v>
      </c>
      <c r="C2016">
        <v>749</v>
      </c>
      <c r="D2016" s="161">
        <v>14</v>
      </c>
      <c r="F2016" s="159">
        <f>'COG-M'!P1869</f>
        <v>0</v>
      </c>
    </row>
    <row r="2017" spans="1:6" x14ac:dyDescent="0.25">
      <c r="A2017">
        <v>774915</v>
      </c>
      <c r="B2017" s="56" t="s">
        <v>913</v>
      </c>
      <c r="C2017">
        <v>749</v>
      </c>
      <c r="D2017" s="161">
        <v>15</v>
      </c>
      <c r="F2017" s="159">
        <f>'COG-M'!P1870</f>
        <v>0</v>
      </c>
    </row>
    <row r="2018" spans="1:6" x14ac:dyDescent="0.25">
      <c r="A2018">
        <v>774916</v>
      </c>
      <c r="B2018" s="56" t="s">
        <v>913</v>
      </c>
      <c r="C2018">
        <v>749</v>
      </c>
      <c r="D2018" s="161">
        <v>16</v>
      </c>
      <c r="F2018" s="159">
        <f>'COG-M'!P1871</f>
        <v>0</v>
      </c>
    </row>
    <row r="2019" spans="1:6" x14ac:dyDescent="0.25">
      <c r="A2019">
        <v>774917</v>
      </c>
      <c r="B2019" s="56" t="s">
        <v>913</v>
      </c>
      <c r="C2019">
        <v>749</v>
      </c>
      <c r="D2019" s="161">
        <v>17</v>
      </c>
      <c r="F2019" s="159">
        <f>'COG-M'!P1872</f>
        <v>0</v>
      </c>
    </row>
    <row r="2020" spans="1:6" x14ac:dyDescent="0.25">
      <c r="A2020">
        <v>774925</v>
      </c>
      <c r="B2020" s="56" t="s">
        <v>913</v>
      </c>
      <c r="C2020">
        <v>749</v>
      </c>
      <c r="D2020" s="161">
        <v>25</v>
      </c>
      <c r="F2020" s="159">
        <f>'COG-M'!P1873</f>
        <v>0</v>
      </c>
    </row>
    <row r="2021" spans="1:6" x14ac:dyDescent="0.25">
      <c r="A2021">
        <v>774926</v>
      </c>
      <c r="B2021" s="56" t="s">
        <v>913</v>
      </c>
      <c r="C2021">
        <v>749</v>
      </c>
      <c r="D2021" s="161">
        <v>26</v>
      </c>
      <c r="F2021" s="159">
        <f>'COG-M'!P1874</f>
        <v>0</v>
      </c>
    </row>
    <row r="2022" spans="1:6" x14ac:dyDescent="0.25">
      <c r="A2022">
        <v>774927</v>
      </c>
      <c r="B2022" s="56" t="s">
        <v>913</v>
      </c>
      <c r="C2022">
        <v>749</v>
      </c>
      <c r="D2022" s="161">
        <v>27</v>
      </c>
      <c r="F2022" s="159">
        <f>'COG-M'!P1875</f>
        <v>0</v>
      </c>
    </row>
    <row r="2023" spans="1:6" x14ac:dyDescent="0.25">
      <c r="A2023">
        <v>750000</v>
      </c>
      <c r="B2023" s="56" t="s">
        <v>913</v>
      </c>
      <c r="C2023">
        <v>7500</v>
      </c>
      <c r="D2023" s="161">
        <v>0</v>
      </c>
      <c r="E2023" t="s">
        <v>392</v>
      </c>
      <c r="F2023" s="159">
        <f>'COG-M'!P1876</f>
        <v>0</v>
      </c>
    </row>
    <row r="2024" spans="1:6" x14ac:dyDescent="0.25">
      <c r="A2024">
        <v>775111</v>
      </c>
      <c r="B2024" s="56" t="s">
        <v>913</v>
      </c>
      <c r="C2024">
        <v>751</v>
      </c>
      <c r="D2024" s="161">
        <v>11</v>
      </c>
      <c r="E2024" t="s">
        <v>393</v>
      </c>
      <c r="F2024" s="159">
        <f>'COG-M'!P1877</f>
        <v>0</v>
      </c>
    </row>
    <row r="2025" spans="1:6" x14ac:dyDescent="0.25">
      <c r="A2025">
        <v>775114</v>
      </c>
      <c r="B2025" s="56" t="s">
        <v>913</v>
      </c>
      <c r="C2025">
        <v>751</v>
      </c>
      <c r="D2025" s="161">
        <v>14</v>
      </c>
      <c r="F2025" s="159">
        <f>'COG-M'!P1878</f>
        <v>0</v>
      </c>
    </row>
    <row r="2026" spans="1:6" x14ac:dyDescent="0.25">
      <c r="A2026">
        <v>775115</v>
      </c>
      <c r="B2026" s="56" t="s">
        <v>913</v>
      </c>
      <c r="C2026">
        <v>751</v>
      </c>
      <c r="D2026" s="161">
        <v>15</v>
      </c>
      <c r="F2026" s="159">
        <f>'COG-M'!P1879</f>
        <v>0</v>
      </c>
    </row>
    <row r="2027" spans="1:6" x14ac:dyDescent="0.25">
      <c r="A2027">
        <v>775116</v>
      </c>
      <c r="B2027" s="56" t="s">
        <v>913</v>
      </c>
      <c r="C2027">
        <v>751</v>
      </c>
      <c r="D2027" s="161">
        <v>16</v>
      </c>
      <c r="F2027" s="159">
        <f>'COG-M'!P1880</f>
        <v>0</v>
      </c>
    </row>
    <row r="2028" spans="1:6" x14ac:dyDescent="0.25">
      <c r="A2028">
        <v>775117</v>
      </c>
      <c r="B2028" s="56" t="s">
        <v>913</v>
      </c>
      <c r="C2028">
        <v>751</v>
      </c>
      <c r="D2028" s="161">
        <v>17</v>
      </c>
      <c r="F2028" s="159">
        <f>'COG-M'!P1881</f>
        <v>0</v>
      </c>
    </row>
    <row r="2029" spans="1:6" x14ac:dyDescent="0.25">
      <c r="A2029">
        <v>775125</v>
      </c>
      <c r="B2029" s="56" t="s">
        <v>913</v>
      </c>
      <c r="C2029">
        <v>751</v>
      </c>
      <c r="D2029" s="161">
        <v>25</v>
      </c>
      <c r="F2029" s="159">
        <f>'COG-M'!P1882</f>
        <v>0</v>
      </c>
    </row>
    <row r="2030" spans="1:6" x14ac:dyDescent="0.25">
      <c r="A2030">
        <v>775126</v>
      </c>
      <c r="B2030" s="56" t="s">
        <v>913</v>
      </c>
      <c r="C2030">
        <v>751</v>
      </c>
      <c r="D2030" s="161">
        <v>26</v>
      </c>
      <c r="F2030" s="159">
        <f>'COG-M'!P1883</f>
        <v>0</v>
      </c>
    </row>
    <row r="2031" spans="1:6" x14ac:dyDescent="0.25">
      <c r="A2031">
        <v>775127</v>
      </c>
      <c r="B2031" s="56" t="s">
        <v>913</v>
      </c>
      <c r="C2031">
        <v>751</v>
      </c>
      <c r="D2031" s="161">
        <v>27</v>
      </c>
      <c r="F2031" s="159">
        <f>'COG-M'!P1884</f>
        <v>0</v>
      </c>
    </row>
    <row r="2032" spans="1:6" x14ac:dyDescent="0.25">
      <c r="A2032">
        <v>775200</v>
      </c>
      <c r="B2032" s="56" t="s">
        <v>913</v>
      </c>
      <c r="C2032">
        <v>752</v>
      </c>
      <c r="D2032" s="161">
        <v>0</v>
      </c>
      <c r="E2032" t="s">
        <v>394</v>
      </c>
      <c r="F2032" s="159">
        <f>'COG-M'!P1885</f>
        <v>0</v>
      </c>
    </row>
    <row r="2033" spans="1:6" x14ac:dyDescent="0.25">
      <c r="A2033">
        <v>775300</v>
      </c>
      <c r="B2033" s="56" t="s">
        <v>913</v>
      </c>
      <c r="C2033">
        <v>753</v>
      </c>
      <c r="D2033" s="161">
        <v>0</v>
      </c>
      <c r="E2033" t="s">
        <v>395</v>
      </c>
      <c r="F2033" s="159">
        <f>'COG-M'!P1886</f>
        <v>0</v>
      </c>
    </row>
    <row r="2034" spans="1:6" x14ac:dyDescent="0.25">
      <c r="A2034">
        <v>775411</v>
      </c>
      <c r="B2034" s="56" t="s">
        <v>913</v>
      </c>
      <c r="C2034">
        <v>754</v>
      </c>
      <c r="D2034" s="161">
        <v>11</v>
      </c>
      <c r="E2034" t="s">
        <v>396</v>
      </c>
      <c r="F2034" s="159">
        <f>'COG-M'!P1887</f>
        <v>0</v>
      </c>
    </row>
    <row r="2035" spans="1:6" x14ac:dyDescent="0.25">
      <c r="A2035">
        <v>775414</v>
      </c>
      <c r="B2035" s="56" t="s">
        <v>913</v>
      </c>
      <c r="C2035">
        <v>754</v>
      </c>
      <c r="D2035" s="161">
        <v>14</v>
      </c>
      <c r="F2035" s="159">
        <f>'COG-M'!P1888</f>
        <v>0</v>
      </c>
    </row>
    <row r="2036" spans="1:6" x14ac:dyDescent="0.25">
      <c r="A2036">
        <v>775415</v>
      </c>
      <c r="B2036" s="56" t="s">
        <v>913</v>
      </c>
      <c r="C2036">
        <v>754</v>
      </c>
      <c r="D2036" s="161">
        <v>15</v>
      </c>
      <c r="F2036" s="159">
        <f>'COG-M'!P1889</f>
        <v>0</v>
      </c>
    </row>
    <row r="2037" spans="1:6" x14ac:dyDescent="0.25">
      <c r="A2037">
        <v>775416</v>
      </c>
      <c r="B2037" s="56" t="s">
        <v>913</v>
      </c>
      <c r="C2037">
        <v>754</v>
      </c>
      <c r="D2037" s="161">
        <v>16</v>
      </c>
      <c r="F2037" s="159">
        <f>'COG-M'!P1890</f>
        <v>0</v>
      </c>
    </row>
    <row r="2038" spans="1:6" x14ac:dyDescent="0.25">
      <c r="A2038">
        <v>775417</v>
      </c>
      <c r="B2038" s="56" t="s">
        <v>913</v>
      </c>
      <c r="C2038">
        <v>754</v>
      </c>
      <c r="D2038" s="161">
        <v>17</v>
      </c>
      <c r="F2038" s="159">
        <f>'COG-M'!P1891</f>
        <v>0</v>
      </c>
    </row>
    <row r="2039" spans="1:6" x14ac:dyDescent="0.25">
      <c r="A2039">
        <v>775425</v>
      </c>
      <c r="B2039" s="56" t="s">
        <v>913</v>
      </c>
      <c r="C2039">
        <v>754</v>
      </c>
      <c r="D2039" s="161">
        <v>25</v>
      </c>
      <c r="F2039" s="159">
        <f>'COG-M'!P1892</f>
        <v>0</v>
      </c>
    </row>
    <row r="2040" spans="1:6" x14ac:dyDescent="0.25">
      <c r="A2040">
        <v>775426</v>
      </c>
      <c r="B2040" s="56" t="s">
        <v>913</v>
      </c>
      <c r="C2040">
        <v>754</v>
      </c>
      <c r="D2040" s="161">
        <v>26</v>
      </c>
      <c r="F2040" s="159">
        <f>'COG-M'!P1893</f>
        <v>0</v>
      </c>
    </row>
    <row r="2041" spans="1:6" x14ac:dyDescent="0.25">
      <c r="A2041">
        <v>775427</v>
      </c>
      <c r="B2041" s="56" t="s">
        <v>913</v>
      </c>
      <c r="C2041">
        <v>754</v>
      </c>
      <c r="D2041" s="161">
        <v>27</v>
      </c>
      <c r="F2041" s="159">
        <f>'COG-M'!P1894</f>
        <v>0</v>
      </c>
    </row>
    <row r="2042" spans="1:6" x14ac:dyDescent="0.25">
      <c r="A2042">
        <v>775500</v>
      </c>
      <c r="B2042" s="56" t="s">
        <v>913</v>
      </c>
      <c r="C2042">
        <v>755</v>
      </c>
      <c r="D2042" s="161">
        <v>0</v>
      </c>
      <c r="E2042" t="s">
        <v>397</v>
      </c>
      <c r="F2042" s="159">
        <f>'COG-M'!P1895</f>
        <v>0</v>
      </c>
    </row>
    <row r="2043" spans="1:6" x14ac:dyDescent="0.25">
      <c r="A2043">
        <v>775600</v>
      </c>
      <c r="B2043" s="56" t="s">
        <v>913</v>
      </c>
      <c r="C2043">
        <v>756</v>
      </c>
      <c r="D2043" s="161">
        <v>0</v>
      </c>
      <c r="E2043" t="s">
        <v>398</v>
      </c>
      <c r="F2043" s="159">
        <f>'COG-M'!P1896</f>
        <v>0</v>
      </c>
    </row>
    <row r="2044" spans="1:6" x14ac:dyDescent="0.25">
      <c r="A2044">
        <v>775711</v>
      </c>
      <c r="B2044" s="56" t="s">
        <v>913</v>
      </c>
      <c r="C2044">
        <v>757</v>
      </c>
      <c r="D2044" s="161">
        <v>11</v>
      </c>
      <c r="E2044" t="s">
        <v>399</v>
      </c>
      <c r="F2044" s="159">
        <f>'COG-M'!P1897</f>
        <v>0</v>
      </c>
    </row>
    <row r="2045" spans="1:6" x14ac:dyDescent="0.25">
      <c r="A2045">
        <v>775714</v>
      </c>
      <c r="B2045" s="56" t="s">
        <v>913</v>
      </c>
      <c r="C2045">
        <v>757</v>
      </c>
      <c r="D2045" s="161">
        <v>14</v>
      </c>
      <c r="F2045" s="159">
        <f>'COG-M'!P1898</f>
        <v>0</v>
      </c>
    </row>
    <row r="2046" spans="1:6" x14ac:dyDescent="0.25">
      <c r="A2046">
        <v>775715</v>
      </c>
      <c r="B2046" s="56" t="s">
        <v>913</v>
      </c>
      <c r="C2046">
        <v>757</v>
      </c>
      <c r="D2046" s="161">
        <v>15</v>
      </c>
      <c r="F2046" s="159">
        <f>'COG-M'!P1899</f>
        <v>0</v>
      </c>
    </row>
    <row r="2047" spans="1:6" x14ac:dyDescent="0.25">
      <c r="A2047">
        <v>775716</v>
      </c>
      <c r="B2047" s="56" t="s">
        <v>913</v>
      </c>
      <c r="C2047">
        <v>757</v>
      </c>
      <c r="D2047" s="161">
        <v>16</v>
      </c>
      <c r="F2047" s="159">
        <f>'COG-M'!P1900</f>
        <v>0</v>
      </c>
    </row>
    <row r="2048" spans="1:6" x14ac:dyDescent="0.25">
      <c r="A2048">
        <v>775717</v>
      </c>
      <c r="B2048" s="56" t="s">
        <v>913</v>
      </c>
      <c r="C2048">
        <v>757</v>
      </c>
      <c r="D2048" s="161">
        <v>17</v>
      </c>
      <c r="F2048" s="159">
        <f>'COG-M'!P1901</f>
        <v>0</v>
      </c>
    </row>
    <row r="2049" spans="1:6" x14ac:dyDescent="0.25">
      <c r="A2049">
        <v>775725</v>
      </c>
      <c r="B2049" s="56" t="s">
        <v>913</v>
      </c>
      <c r="C2049">
        <v>757</v>
      </c>
      <c r="D2049" s="161">
        <v>25</v>
      </c>
      <c r="F2049" s="159">
        <f>'COG-M'!P1902</f>
        <v>0</v>
      </c>
    </row>
    <row r="2050" spans="1:6" x14ac:dyDescent="0.25">
      <c r="A2050">
        <v>775726</v>
      </c>
      <c r="B2050" s="56" t="s">
        <v>913</v>
      </c>
      <c r="C2050">
        <v>757</v>
      </c>
      <c r="D2050" s="161">
        <v>26</v>
      </c>
      <c r="F2050" s="159">
        <f>'COG-M'!P1903</f>
        <v>0</v>
      </c>
    </row>
    <row r="2051" spans="1:6" x14ac:dyDescent="0.25">
      <c r="A2051">
        <v>775727</v>
      </c>
      <c r="B2051" s="56" t="s">
        <v>913</v>
      </c>
      <c r="C2051">
        <v>757</v>
      </c>
      <c r="D2051" s="161">
        <v>27</v>
      </c>
      <c r="F2051" s="159">
        <f>'COG-M'!P1904</f>
        <v>0</v>
      </c>
    </row>
    <row r="2052" spans="1:6" x14ac:dyDescent="0.25">
      <c r="A2052">
        <v>775800</v>
      </c>
      <c r="B2052" s="56" t="s">
        <v>913</v>
      </c>
      <c r="C2052">
        <v>758</v>
      </c>
      <c r="D2052" s="161">
        <v>0</v>
      </c>
      <c r="E2052" t="s">
        <v>400</v>
      </c>
      <c r="F2052" s="159">
        <f>'COG-M'!P1905</f>
        <v>0</v>
      </c>
    </row>
    <row r="2053" spans="1:6" x14ac:dyDescent="0.25">
      <c r="A2053">
        <v>775911</v>
      </c>
      <c r="B2053" s="56" t="s">
        <v>913</v>
      </c>
      <c r="C2053">
        <v>759</v>
      </c>
      <c r="D2053" s="161">
        <v>11</v>
      </c>
      <c r="E2053" t="s">
        <v>723</v>
      </c>
      <c r="F2053" s="159">
        <f>'COG-M'!P1906</f>
        <v>0</v>
      </c>
    </row>
    <row r="2054" spans="1:6" x14ac:dyDescent="0.25">
      <c r="A2054">
        <v>775914</v>
      </c>
      <c r="B2054" s="56" t="s">
        <v>913</v>
      </c>
      <c r="C2054">
        <v>759</v>
      </c>
      <c r="D2054" s="161">
        <v>14</v>
      </c>
      <c r="F2054" s="159">
        <f>'COG-M'!P1907</f>
        <v>0</v>
      </c>
    </row>
    <row r="2055" spans="1:6" x14ac:dyDescent="0.25">
      <c r="A2055">
        <v>775915</v>
      </c>
      <c r="B2055" s="56" t="s">
        <v>913</v>
      </c>
      <c r="C2055">
        <v>759</v>
      </c>
      <c r="D2055" s="161">
        <v>15</v>
      </c>
      <c r="F2055" s="159">
        <f>'COG-M'!P1908</f>
        <v>0</v>
      </c>
    </row>
    <row r="2056" spans="1:6" x14ac:dyDescent="0.25">
      <c r="A2056">
        <v>775916</v>
      </c>
      <c r="B2056" s="56" t="s">
        <v>913</v>
      </c>
      <c r="C2056">
        <v>759</v>
      </c>
      <c r="D2056" s="161">
        <v>16</v>
      </c>
      <c r="F2056" s="159">
        <f>'COG-M'!P1909</f>
        <v>0</v>
      </c>
    </row>
    <row r="2057" spans="1:6" x14ac:dyDescent="0.25">
      <c r="A2057">
        <v>775917</v>
      </c>
      <c r="B2057" s="56" t="s">
        <v>913</v>
      </c>
      <c r="C2057">
        <v>759</v>
      </c>
      <c r="D2057" s="161">
        <v>17</v>
      </c>
      <c r="F2057" s="159">
        <f>'COG-M'!P1910</f>
        <v>0</v>
      </c>
    </row>
    <row r="2058" spans="1:6" x14ac:dyDescent="0.25">
      <c r="A2058">
        <v>775925</v>
      </c>
      <c r="B2058" s="56" t="s">
        <v>913</v>
      </c>
      <c r="C2058">
        <v>759</v>
      </c>
      <c r="D2058" s="161">
        <v>25</v>
      </c>
      <c r="F2058" s="159">
        <f>'COG-M'!P1911</f>
        <v>0</v>
      </c>
    </row>
    <row r="2059" spans="1:6" x14ac:dyDescent="0.25">
      <c r="A2059">
        <v>775926</v>
      </c>
      <c r="B2059" s="56" t="s">
        <v>913</v>
      </c>
      <c r="C2059">
        <v>759</v>
      </c>
      <c r="D2059" s="161">
        <v>26</v>
      </c>
      <c r="F2059" s="159">
        <f>'COG-M'!P1912</f>
        <v>0</v>
      </c>
    </row>
    <row r="2060" spans="1:6" x14ac:dyDescent="0.25">
      <c r="A2060">
        <v>775927</v>
      </c>
      <c r="B2060" s="56" t="s">
        <v>913</v>
      </c>
      <c r="C2060">
        <v>759</v>
      </c>
      <c r="D2060" s="161">
        <v>27</v>
      </c>
      <c r="F2060" s="159">
        <f>'COG-M'!P1913</f>
        <v>0</v>
      </c>
    </row>
    <row r="2061" spans="1:6" x14ac:dyDescent="0.25">
      <c r="A2061">
        <v>760000</v>
      </c>
      <c r="B2061" s="56" t="s">
        <v>913</v>
      </c>
      <c r="C2061">
        <v>7600</v>
      </c>
      <c r="D2061" s="161">
        <v>0</v>
      </c>
      <c r="E2061" t="s">
        <v>401</v>
      </c>
      <c r="F2061" s="159">
        <f>'COG-M'!P1914</f>
        <v>0</v>
      </c>
    </row>
    <row r="2062" spans="1:6" x14ac:dyDescent="0.25">
      <c r="A2062">
        <v>776111</v>
      </c>
      <c r="B2062" s="56" t="s">
        <v>913</v>
      </c>
      <c r="C2062">
        <v>761</v>
      </c>
      <c r="D2062" s="161">
        <v>11</v>
      </c>
      <c r="E2062" t="s">
        <v>402</v>
      </c>
      <c r="F2062" s="159">
        <f>'COG-M'!P1915</f>
        <v>0</v>
      </c>
    </row>
    <row r="2063" spans="1:6" x14ac:dyDescent="0.25">
      <c r="A2063">
        <v>776114</v>
      </c>
      <c r="B2063" s="56" t="s">
        <v>913</v>
      </c>
      <c r="C2063">
        <v>761</v>
      </c>
      <c r="D2063" s="161">
        <v>14</v>
      </c>
      <c r="F2063" s="159">
        <f>'COG-M'!P1916</f>
        <v>0</v>
      </c>
    </row>
    <row r="2064" spans="1:6" x14ac:dyDescent="0.25">
      <c r="A2064">
        <v>776115</v>
      </c>
      <c r="B2064" s="56" t="s">
        <v>913</v>
      </c>
      <c r="C2064">
        <v>761</v>
      </c>
      <c r="D2064" s="161">
        <v>15</v>
      </c>
      <c r="F2064" s="159">
        <f>'COG-M'!P1917</f>
        <v>0</v>
      </c>
    </row>
    <row r="2065" spans="1:6" x14ac:dyDescent="0.25">
      <c r="A2065">
        <v>776116</v>
      </c>
      <c r="B2065" s="56" t="s">
        <v>913</v>
      </c>
      <c r="C2065">
        <v>761</v>
      </c>
      <c r="D2065" s="161">
        <v>16</v>
      </c>
      <c r="F2065" s="159">
        <f>'COG-M'!P1918</f>
        <v>0</v>
      </c>
    </row>
    <row r="2066" spans="1:6" x14ac:dyDescent="0.25">
      <c r="A2066">
        <v>776117</v>
      </c>
      <c r="B2066" s="56" t="s">
        <v>913</v>
      </c>
      <c r="C2066">
        <v>761</v>
      </c>
      <c r="D2066" s="161">
        <v>17</v>
      </c>
      <c r="F2066" s="159">
        <f>'COG-M'!P1919</f>
        <v>0</v>
      </c>
    </row>
    <row r="2067" spans="1:6" x14ac:dyDescent="0.25">
      <c r="A2067">
        <v>776125</v>
      </c>
      <c r="B2067" s="56" t="s">
        <v>913</v>
      </c>
      <c r="C2067">
        <v>761</v>
      </c>
      <c r="D2067" s="161">
        <v>25</v>
      </c>
      <c r="F2067" s="159">
        <f>'COG-M'!P1920</f>
        <v>0</v>
      </c>
    </row>
    <row r="2068" spans="1:6" x14ac:dyDescent="0.25">
      <c r="A2068">
        <v>776126</v>
      </c>
      <c r="B2068" s="56" t="s">
        <v>913</v>
      </c>
      <c r="C2068">
        <v>761</v>
      </c>
      <c r="D2068" s="161">
        <v>26</v>
      </c>
      <c r="F2068" s="159">
        <f>'COG-M'!P1921</f>
        <v>0</v>
      </c>
    </row>
    <row r="2069" spans="1:6" x14ac:dyDescent="0.25">
      <c r="A2069">
        <v>776127</v>
      </c>
      <c r="B2069" s="56" t="s">
        <v>913</v>
      </c>
      <c r="C2069">
        <v>761</v>
      </c>
      <c r="D2069" s="161">
        <v>27</v>
      </c>
      <c r="F2069" s="159">
        <f>'COG-M'!P1922</f>
        <v>0</v>
      </c>
    </row>
    <row r="2070" spans="1:6" x14ac:dyDescent="0.25">
      <c r="A2070">
        <v>776211</v>
      </c>
      <c r="B2070" s="56" t="s">
        <v>913</v>
      </c>
      <c r="C2070">
        <v>762</v>
      </c>
      <c r="D2070" s="161">
        <v>11</v>
      </c>
      <c r="E2070" t="s">
        <v>403</v>
      </c>
      <c r="F2070" s="159">
        <f>'COG-M'!P1923</f>
        <v>0</v>
      </c>
    </row>
    <row r="2071" spans="1:6" x14ac:dyDescent="0.25">
      <c r="A2071">
        <v>776214</v>
      </c>
      <c r="B2071" s="56" t="s">
        <v>913</v>
      </c>
      <c r="C2071">
        <v>762</v>
      </c>
      <c r="D2071" s="161">
        <v>14</v>
      </c>
      <c r="F2071" s="159">
        <f>'COG-M'!P1924</f>
        <v>0</v>
      </c>
    </row>
    <row r="2072" spans="1:6" x14ac:dyDescent="0.25">
      <c r="A2072">
        <v>776215</v>
      </c>
      <c r="B2072" s="56" t="s">
        <v>913</v>
      </c>
      <c r="C2072">
        <v>762</v>
      </c>
      <c r="D2072" s="161">
        <v>15</v>
      </c>
      <c r="F2072" s="159">
        <f>'COG-M'!P1925</f>
        <v>0</v>
      </c>
    </row>
    <row r="2073" spans="1:6" x14ac:dyDescent="0.25">
      <c r="A2073">
        <v>776216</v>
      </c>
      <c r="B2073" s="56" t="s">
        <v>913</v>
      </c>
      <c r="C2073">
        <v>762</v>
      </c>
      <c r="D2073" s="161">
        <v>16</v>
      </c>
      <c r="F2073" s="159">
        <f>'COG-M'!P1926</f>
        <v>0</v>
      </c>
    </row>
    <row r="2074" spans="1:6" x14ac:dyDescent="0.25">
      <c r="A2074">
        <v>776217</v>
      </c>
      <c r="B2074" s="56" t="s">
        <v>913</v>
      </c>
      <c r="C2074">
        <v>762</v>
      </c>
      <c r="D2074" s="161">
        <v>17</v>
      </c>
      <c r="F2074" s="159">
        <f>'COG-M'!P1927</f>
        <v>0</v>
      </c>
    </row>
    <row r="2075" spans="1:6" x14ac:dyDescent="0.25">
      <c r="A2075">
        <v>776225</v>
      </c>
      <c r="B2075" s="56" t="s">
        <v>913</v>
      </c>
      <c r="C2075">
        <v>762</v>
      </c>
      <c r="D2075" s="161">
        <v>25</v>
      </c>
      <c r="F2075" s="159">
        <f>'COG-M'!P1928</f>
        <v>0</v>
      </c>
    </row>
    <row r="2076" spans="1:6" x14ac:dyDescent="0.25">
      <c r="A2076">
        <v>776226</v>
      </c>
      <c r="B2076" s="56" t="s">
        <v>913</v>
      </c>
      <c r="C2076">
        <v>762</v>
      </c>
      <c r="D2076" s="161">
        <v>26</v>
      </c>
      <c r="F2076" s="159">
        <f>'COG-M'!P1929</f>
        <v>0</v>
      </c>
    </row>
    <row r="2077" spans="1:6" x14ac:dyDescent="0.25">
      <c r="A2077">
        <v>776227</v>
      </c>
      <c r="B2077" s="56" t="s">
        <v>913</v>
      </c>
      <c r="C2077">
        <v>762</v>
      </c>
      <c r="D2077" s="161">
        <v>27</v>
      </c>
      <c r="F2077" s="159">
        <f>'COG-M'!P1930</f>
        <v>0</v>
      </c>
    </row>
    <row r="2078" spans="1:6" x14ac:dyDescent="0.25">
      <c r="A2078">
        <v>790000</v>
      </c>
      <c r="B2078" s="56" t="s">
        <v>913</v>
      </c>
      <c r="C2078">
        <v>7900</v>
      </c>
      <c r="D2078" s="161">
        <v>0</v>
      </c>
      <c r="E2078" t="s">
        <v>404</v>
      </c>
      <c r="F2078" s="159">
        <f>'COG-M'!P1931</f>
        <v>0</v>
      </c>
    </row>
    <row r="2079" spans="1:6" x14ac:dyDescent="0.25">
      <c r="A2079">
        <v>779111</v>
      </c>
      <c r="B2079" s="56" t="s">
        <v>913</v>
      </c>
      <c r="C2079">
        <v>791</v>
      </c>
      <c r="D2079" s="161">
        <v>11</v>
      </c>
      <c r="E2079" t="s">
        <v>724</v>
      </c>
      <c r="F2079" s="159">
        <f>'COG-M'!P1932</f>
        <v>0</v>
      </c>
    </row>
    <row r="2080" spans="1:6" x14ac:dyDescent="0.25">
      <c r="A2080">
        <v>779114</v>
      </c>
      <c r="B2080" s="56" t="s">
        <v>913</v>
      </c>
      <c r="C2080">
        <v>791</v>
      </c>
      <c r="D2080" s="161">
        <v>14</v>
      </c>
      <c r="F2080" s="159">
        <f>'COG-M'!P1933</f>
        <v>0</v>
      </c>
    </row>
    <row r="2081" spans="1:6" x14ac:dyDescent="0.25">
      <c r="A2081">
        <v>779115</v>
      </c>
      <c r="B2081" s="56" t="s">
        <v>913</v>
      </c>
      <c r="C2081">
        <v>791</v>
      </c>
      <c r="D2081" s="161">
        <v>15</v>
      </c>
      <c r="F2081" s="159">
        <f>'COG-M'!P1934</f>
        <v>0</v>
      </c>
    </row>
    <row r="2082" spans="1:6" x14ac:dyDescent="0.25">
      <c r="A2082">
        <v>779116</v>
      </c>
      <c r="B2082" s="56" t="s">
        <v>913</v>
      </c>
      <c r="C2082">
        <v>791</v>
      </c>
      <c r="D2082" s="161">
        <v>16</v>
      </c>
      <c r="F2082" s="159">
        <f>'COG-M'!P1935</f>
        <v>0</v>
      </c>
    </row>
    <row r="2083" spans="1:6" x14ac:dyDescent="0.25">
      <c r="A2083">
        <v>779117</v>
      </c>
      <c r="B2083" s="56" t="s">
        <v>913</v>
      </c>
      <c r="C2083">
        <v>791</v>
      </c>
      <c r="D2083" s="161">
        <v>17</v>
      </c>
      <c r="F2083" s="159">
        <f>'COG-M'!P1936</f>
        <v>0</v>
      </c>
    </row>
    <row r="2084" spans="1:6" x14ac:dyDescent="0.25">
      <c r="A2084">
        <v>779125</v>
      </c>
      <c r="B2084" s="56" t="s">
        <v>913</v>
      </c>
      <c r="C2084">
        <v>791</v>
      </c>
      <c r="D2084" s="161">
        <v>25</v>
      </c>
      <c r="F2084" s="159">
        <f>'COG-M'!P1937</f>
        <v>0</v>
      </c>
    </row>
    <row r="2085" spans="1:6" x14ac:dyDescent="0.25">
      <c r="A2085">
        <v>779126</v>
      </c>
      <c r="B2085" s="56" t="s">
        <v>913</v>
      </c>
      <c r="C2085">
        <v>791</v>
      </c>
      <c r="D2085" s="161">
        <v>26</v>
      </c>
      <c r="F2085" s="159">
        <f>'COG-M'!P1938</f>
        <v>0</v>
      </c>
    </row>
    <row r="2086" spans="1:6" x14ac:dyDescent="0.25">
      <c r="A2086">
        <v>779127</v>
      </c>
      <c r="B2086" s="56" t="s">
        <v>913</v>
      </c>
      <c r="C2086">
        <v>791</v>
      </c>
      <c r="D2086" s="161">
        <v>27</v>
      </c>
      <c r="F2086" s="159">
        <f>'COG-M'!P1939</f>
        <v>0</v>
      </c>
    </row>
    <row r="2087" spans="1:6" x14ac:dyDescent="0.25">
      <c r="A2087">
        <v>779211</v>
      </c>
      <c r="B2087" s="56" t="s">
        <v>913</v>
      </c>
      <c r="C2087">
        <v>792</v>
      </c>
      <c r="D2087" s="161">
        <v>11</v>
      </c>
      <c r="E2087" t="s">
        <v>405</v>
      </c>
      <c r="F2087" s="159">
        <f>'COG-M'!P1940</f>
        <v>0</v>
      </c>
    </row>
    <row r="2088" spans="1:6" x14ac:dyDescent="0.25">
      <c r="A2088">
        <v>779214</v>
      </c>
      <c r="B2088" s="56" t="s">
        <v>913</v>
      </c>
      <c r="C2088">
        <v>792</v>
      </c>
      <c r="D2088" s="161">
        <v>14</v>
      </c>
      <c r="F2088" s="159">
        <f>'COG-M'!P1941</f>
        <v>0</v>
      </c>
    </row>
    <row r="2089" spans="1:6" x14ac:dyDescent="0.25">
      <c r="A2089">
        <v>779215</v>
      </c>
      <c r="B2089" s="56" t="s">
        <v>913</v>
      </c>
      <c r="C2089">
        <v>792</v>
      </c>
      <c r="D2089" s="161">
        <v>15</v>
      </c>
      <c r="F2089" s="159">
        <f>'COG-M'!P1942</f>
        <v>0</v>
      </c>
    </row>
    <row r="2090" spans="1:6" x14ac:dyDescent="0.25">
      <c r="A2090">
        <v>779216</v>
      </c>
      <c r="B2090" s="56" t="s">
        <v>913</v>
      </c>
      <c r="C2090">
        <v>792</v>
      </c>
      <c r="D2090" s="161">
        <v>16</v>
      </c>
      <c r="F2090" s="159">
        <f>'COG-M'!P1943</f>
        <v>0</v>
      </c>
    </row>
    <row r="2091" spans="1:6" x14ac:dyDescent="0.25">
      <c r="A2091">
        <v>779217</v>
      </c>
      <c r="B2091" s="56" t="s">
        <v>913</v>
      </c>
      <c r="C2091">
        <v>792</v>
      </c>
      <c r="D2091" s="161">
        <v>17</v>
      </c>
      <c r="F2091" s="159">
        <f>'COG-M'!P1944</f>
        <v>0</v>
      </c>
    </row>
    <row r="2092" spans="1:6" x14ac:dyDescent="0.25">
      <c r="A2092">
        <v>779225</v>
      </c>
      <c r="B2092" s="56" t="s">
        <v>913</v>
      </c>
      <c r="C2092">
        <v>792</v>
      </c>
      <c r="D2092" s="161">
        <v>25</v>
      </c>
      <c r="F2092" s="159">
        <f>'COG-M'!P1945</f>
        <v>0</v>
      </c>
    </row>
    <row r="2093" spans="1:6" x14ac:dyDescent="0.25">
      <c r="A2093">
        <v>779226</v>
      </c>
      <c r="B2093" s="56" t="s">
        <v>913</v>
      </c>
      <c r="C2093">
        <v>792</v>
      </c>
      <c r="D2093" s="161">
        <v>26</v>
      </c>
      <c r="F2093" s="159">
        <f>'COG-M'!P1946</f>
        <v>0</v>
      </c>
    </row>
    <row r="2094" spans="1:6" x14ac:dyDescent="0.25">
      <c r="A2094">
        <v>779227</v>
      </c>
      <c r="B2094" s="56" t="s">
        <v>913</v>
      </c>
      <c r="C2094">
        <v>792</v>
      </c>
      <c r="D2094" s="161">
        <v>27</v>
      </c>
      <c r="F2094" s="159">
        <f>'COG-M'!P1947</f>
        <v>0</v>
      </c>
    </row>
    <row r="2095" spans="1:6" x14ac:dyDescent="0.25">
      <c r="A2095">
        <v>779911</v>
      </c>
      <c r="B2095" s="56" t="s">
        <v>913</v>
      </c>
      <c r="C2095">
        <v>799</v>
      </c>
      <c r="D2095" s="161">
        <v>11</v>
      </c>
      <c r="E2095" t="s">
        <v>406</v>
      </c>
      <c r="F2095" s="159">
        <f>'COG-M'!P1948</f>
        <v>0</v>
      </c>
    </row>
    <row r="2096" spans="1:6" x14ac:dyDescent="0.25">
      <c r="A2096">
        <v>779914</v>
      </c>
      <c r="B2096" s="56" t="s">
        <v>913</v>
      </c>
      <c r="C2096">
        <v>799</v>
      </c>
      <c r="D2096" s="161">
        <v>14</v>
      </c>
      <c r="F2096" s="159">
        <f>'COG-M'!P1949</f>
        <v>0</v>
      </c>
    </row>
    <row r="2097" spans="1:6" x14ac:dyDescent="0.25">
      <c r="A2097">
        <v>779915</v>
      </c>
      <c r="B2097" s="56" t="s">
        <v>913</v>
      </c>
      <c r="C2097">
        <v>799</v>
      </c>
      <c r="D2097" s="161">
        <v>15</v>
      </c>
      <c r="F2097" s="159">
        <f>'COG-M'!P1950</f>
        <v>0</v>
      </c>
    </row>
    <row r="2098" spans="1:6" x14ac:dyDescent="0.25">
      <c r="A2098">
        <v>779916</v>
      </c>
      <c r="B2098" s="56" t="s">
        <v>913</v>
      </c>
      <c r="C2098">
        <v>799</v>
      </c>
      <c r="D2098" s="161">
        <v>16</v>
      </c>
      <c r="F2098" s="159">
        <f>'COG-M'!P1951</f>
        <v>0</v>
      </c>
    </row>
    <row r="2099" spans="1:6" x14ac:dyDescent="0.25">
      <c r="A2099">
        <v>779917</v>
      </c>
      <c r="B2099" s="56" t="s">
        <v>913</v>
      </c>
      <c r="C2099">
        <v>799</v>
      </c>
      <c r="D2099" s="161">
        <v>17</v>
      </c>
      <c r="F2099" s="159">
        <f>'COG-M'!P1952</f>
        <v>0</v>
      </c>
    </row>
    <row r="2100" spans="1:6" x14ac:dyDescent="0.25">
      <c r="A2100">
        <v>779925</v>
      </c>
      <c r="B2100" s="56" t="s">
        <v>913</v>
      </c>
      <c r="C2100">
        <v>799</v>
      </c>
      <c r="D2100" s="161">
        <v>25</v>
      </c>
      <c r="F2100" s="159">
        <f>'COG-M'!P1953</f>
        <v>0</v>
      </c>
    </row>
    <row r="2101" spans="1:6" x14ac:dyDescent="0.25">
      <c r="A2101">
        <v>779926</v>
      </c>
      <c r="B2101" s="56" t="s">
        <v>913</v>
      </c>
      <c r="C2101">
        <v>799</v>
      </c>
      <c r="D2101" s="161">
        <v>26</v>
      </c>
      <c r="F2101" s="159">
        <f>'COG-M'!P1954</f>
        <v>0</v>
      </c>
    </row>
    <row r="2102" spans="1:6" x14ac:dyDescent="0.25">
      <c r="A2102">
        <v>779927</v>
      </c>
      <c r="B2102" s="56" t="s">
        <v>913</v>
      </c>
      <c r="C2102">
        <v>799</v>
      </c>
      <c r="D2102" s="161">
        <v>27</v>
      </c>
      <c r="F2102" s="159">
        <f>'COG-M'!P1955</f>
        <v>0</v>
      </c>
    </row>
    <row r="2103" spans="1:6" x14ac:dyDescent="0.25">
      <c r="A2103">
        <v>800000</v>
      </c>
      <c r="B2103" s="56" t="s">
        <v>913</v>
      </c>
      <c r="C2103">
        <v>8000</v>
      </c>
      <c r="D2103" s="161">
        <v>0</v>
      </c>
      <c r="E2103" t="s">
        <v>407</v>
      </c>
      <c r="F2103" s="159">
        <f>'COG-M'!P1956</f>
        <v>0</v>
      </c>
    </row>
    <row r="2104" spans="1:6" x14ac:dyDescent="0.25">
      <c r="A2104">
        <v>810000</v>
      </c>
      <c r="B2104" s="56" t="s">
        <v>913</v>
      </c>
      <c r="C2104">
        <v>8100</v>
      </c>
      <c r="D2104" s="161">
        <v>0</v>
      </c>
      <c r="E2104" t="s">
        <v>408</v>
      </c>
      <c r="F2104" s="159">
        <f>'COG-M'!P1957</f>
        <v>0</v>
      </c>
    </row>
    <row r="2105" spans="1:6" x14ac:dyDescent="0.25">
      <c r="A2105">
        <v>881100</v>
      </c>
      <c r="B2105" s="56" t="s">
        <v>913</v>
      </c>
      <c r="C2105">
        <v>811</v>
      </c>
      <c r="D2105" s="161">
        <v>0</v>
      </c>
      <c r="E2105" t="s">
        <v>409</v>
      </c>
      <c r="F2105" s="159">
        <f>'COG-M'!P1958</f>
        <v>0</v>
      </c>
    </row>
    <row r="2106" spans="1:6" x14ac:dyDescent="0.25">
      <c r="A2106">
        <v>881200</v>
      </c>
      <c r="B2106" s="56" t="s">
        <v>913</v>
      </c>
      <c r="C2106">
        <v>812</v>
      </c>
      <c r="D2106" s="161">
        <v>0</v>
      </c>
      <c r="E2106" t="s">
        <v>410</v>
      </c>
      <c r="F2106" s="159">
        <f>'COG-M'!P1959</f>
        <v>0</v>
      </c>
    </row>
    <row r="2107" spans="1:6" x14ac:dyDescent="0.25">
      <c r="A2107">
        <v>881300</v>
      </c>
      <c r="B2107" s="56" t="s">
        <v>913</v>
      </c>
      <c r="C2107">
        <v>813</v>
      </c>
      <c r="D2107" s="161">
        <v>0</v>
      </c>
      <c r="E2107" t="s">
        <v>411</v>
      </c>
      <c r="F2107" s="159">
        <f>'COG-M'!P1960</f>
        <v>0</v>
      </c>
    </row>
    <row r="2108" spans="1:6" x14ac:dyDescent="0.25">
      <c r="A2108">
        <v>881400</v>
      </c>
      <c r="B2108" s="56" t="s">
        <v>913</v>
      </c>
      <c r="C2108">
        <v>814</v>
      </c>
      <c r="D2108" s="161">
        <v>0</v>
      </c>
      <c r="E2108" t="s">
        <v>412</v>
      </c>
      <c r="F2108" s="159">
        <f>'COG-M'!P1961</f>
        <v>0</v>
      </c>
    </row>
    <row r="2109" spans="1:6" x14ac:dyDescent="0.25">
      <c r="A2109">
        <v>881500</v>
      </c>
      <c r="B2109" s="56" t="s">
        <v>913</v>
      </c>
      <c r="C2109">
        <v>815</v>
      </c>
      <c r="D2109" s="161">
        <v>0</v>
      </c>
      <c r="E2109" t="s">
        <v>413</v>
      </c>
      <c r="F2109" s="159">
        <f>'COG-M'!P1962</f>
        <v>0</v>
      </c>
    </row>
    <row r="2110" spans="1:6" x14ac:dyDescent="0.25">
      <c r="A2110">
        <v>881611</v>
      </c>
      <c r="B2110" s="56" t="s">
        <v>913</v>
      </c>
      <c r="C2110">
        <v>816</v>
      </c>
      <c r="D2110" s="161">
        <v>11</v>
      </c>
      <c r="E2110" t="s">
        <v>414</v>
      </c>
      <c r="F2110" s="159">
        <f>'COG-M'!P1963</f>
        <v>0</v>
      </c>
    </row>
    <row r="2111" spans="1:6" x14ac:dyDescent="0.25">
      <c r="A2111">
        <v>881612</v>
      </c>
      <c r="B2111" s="56" t="s">
        <v>913</v>
      </c>
      <c r="C2111">
        <v>816</v>
      </c>
      <c r="D2111" s="161">
        <v>12</v>
      </c>
      <c r="F2111" s="159">
        <f>'COG-M'!P1964</f>
        <v>0</v>
      </c>
    </row>
    <row r="2112" spans="1:6" x14ac:dyDescent="0.25">
      <c r="A2112">
        <v>881614</v>
      </c>
      <c r="B2112" s="56" t="s">
        <v>913</v>
      </c>
      <c r="C2112">
        <v>816</v>
      </c>
      <c r="D2112" s="161">
        <v>14</v>
      </c>
      <c r="F2112" s="159">
        <f>'COG-M'!P1965</f>
        <v>0</v>
      </c>
    </row>
    <row r="2113" spans="1:6" x14ac:dyDescent="0.25">
      <c r="A2113">
        <v>881615</v>
      </c>
      <c r="B2113" s="56" t="s">
        <v>913</v>
      </c>
      <c r="C2113">
        <v>816</v>
      </c>
      <c r="D2113" s="161">
        <v>15</v>
      </c>
      <c r="F2113" s="159">
        <f>'COG-M'!P1966</f>
        <v>0</v>
      </c>
    </row>
    <row r="2114" spans="1:6" x14ac:dyDescent="0.25">
      <c r="A2114">
        <v>881616</v>
      </c>
      <c r="B2114" s="56" t="s">
        <v>913</v>
      </c>
      <c r="C2114">
        <v>816</v>
      </c>
      <c r="D2114" s="161">
        <v>16</v>
      </c>
      <c r="F2114" s="159">
        <f>'COG-M'!P1967</f>
        <v>0</v>
      </c>
    </row>
    <row r="2115" spans="1:6" x14ac:dyDescent="0.25">
      <c r="A2115">
        <v>881617</v>
      </c>
      <c r="B2115" s="56" t="s">
        <v>913</v>
      </c>
      <c r="C2115">
        <v>816</v>
      </c>
      <c r="D2115" s="161">
        <v>17</v>
      </c>
      <c r="F2115" s="159">
        <f>'COG-M'!P1968</f>
        <v>0</v>
      </c>
    </row>
    <row r="2116" spans="1:6" x14ac:dyDescent="0.25">
      <c r="A2116">
        <v>881625</v>
      </c>
      <c r="B2116" s="56" t="s">
        <v>913</v>
      </c>
      <c r="C2116">
        <v>816</v>
      </c>
      <c r="D2116" s="161">
        <v>25</v>
      </c>
      <c r="F2116" s="159">
        <f>'COG-M'!P1969</f>
        <v>0</v>
      </c>
    </row>
    <row r="2117" spans="1:6" x14ac:dyDescent="0.25">
      <c r="A2117">
        <v>881626</v>
      </c>
      <c r="B2117" s="56" t="s">
        <v>913</v>
      </c>
      <c r="C2117">
        <v>816</v>
      </c>
      <c r="D2117" s="161">
        <v>26</v>
      </c>
      <c r="F2117" s="159">
        <f>'COG-M'!P1970</f>
        <v>0</v>
      </c>
    </row>
    <row r="2118" spans="1:6" x14ac:dyDescent="0.25">
      <c r="A2118">
        <v>881627</v>
      </c>
      <c r="B2118" s="56" t="s">
        <v>913</v>
      </c>
      <c r="C2118">
        <v>816</v>
      </c>
      <c r="D2118" s="161">
        <v>27</v>
      </c>
      <c r="F2118" s="159">
        <f>'COG-M'!P1971</f>
        <v>0</v>
      </c>
    </row>
    <row r="2119" spans="1:6" x14ac:dyDescent="0.25">
      <c r="A2119">
        <v>830000</v>
      </c>
      <c r="B2119" s="56" t="s">
        <v>913</v>
      </c>
      <c r="C2119">
        <v>8300</v>
      </c>
      <c r="D2119" s="161">
        <v>0</v>
      </c>
      <c r="E2119" t="s">
        <v>415</v>
      </c>
      <c r="F2119" s="159">
        <f>'COG-M'!P1972</f>
        <v>0</v>
      </c>
    </row>
    <row r="2120" spans="1:6" x14ac:dyDescent="0.25">
      <c r="A2120">
        <v>883100</v>
      </c>
      <c r="B2120" s="56" t="s">
        <v>913</v>
      </c>
      <c r="C2120">
        <v>831</v>
      </c>
      <c r="D2120" s="161">
        <v>0</v>
      </c>
      <c r="E2120" t="s">
        <v>416</v>
      </c>
      <c r="F2120" s="159">
        <f>'COG-M'!P1973</f>
        <v>0</v>
      </c>
    </row>
    <row r="2121" spans="1:6" x14ac:dyDescent="0.25">
      <c r="A2121">
        <v>883200</v>
      </c>
      <c r="B2121" s="56" t="s">
        <v>913</v>
      </c>
      <c r="C2121">
        <v>832</v>
      </c>
      <c r="D2121" s="161">
        <v>0</v>
      </c>
      <c r="E2121" t="s">
        <v>417</v>
      </c>
      <c r="F2121" s="159">
        <f>'COG-M'!P1974</f>
        <v>0</v>
      </c>
    </row>
    <row r="2122" spans="1:6" x14ac:dyDescent="0.25">
      <c r="A2122">
        <v>883300</v>
      </c>
      <c r="B2122" s="56" t="s">
        <v>913</v>
      </c>
      <c r="C2122">
        <v>833</v>
      </c>
      <c r="D2122" s="161">
        <v>0</v>
      </c>
      <c r="E2122" t="s">
        <v>418</v>
      </c>
      <c r="F2122" s="159">
        <f>'COG-M'!P1975</f>
        <v>0</v>
      </c>
    </row>
    <row r="2123" spans="1:6" x14ac:dyDescent="0.25">
      <c r="A2123">
        <v>883400</v>
      </c>
      <c r="B2123" s="56" t="s">
        <v>913</v>
      </c>
      <c r="C2123">
        <v>834</v>
      </c>
      <c r="D2123" s="161">
        <v>0</v>
      </c>
      <c r="E2123" t="s">
        <v>419</v>
      </c>
      <c r="F2123" s="159">
        <f>'COG-M'!P1976</f>
        <v>0</v>
      </c>
    </row>
    <row r="2124" spans="1:6" x14ac:dyDescent="0.25">
      <c r="A2124">
        <v>883500</v>
      </c>
      <c r="B2124" s="56" t="s">
        <v>913</v>
      </c>
      <c r="C2124">
        <v>835</v>
      </c>
      <c r="D2124" s="161">
        <v>0</v>
      </c>
      <c r="E2124" t="s">
        <v>420</v>
      </c>
      <c r="F2124" s="159">
        <f>'COG-M'!P1977</f>
        <v>0</v>
      </c>
    </row>
    <row r="2125" spans="1:6" x14ac:dyDescent="0.25">
      <c r="A2125">
        <v>850000</v>
      </c>
      <c r="B2125" s="56" t="s">
        <v>913</v>
      </c>
      <c r="C2125">
        <v>8500</v>
      </c>
      <c r="D2125" s="161">
        <v>0</v>
      </c>
      <c r="E2125" t="s">
        <v>421</v>
      </c>
      <c r="F2125" s="159">
        <f>'COG-M'!P1978</f>
        <v>0</v>
      </c>
    </row>
    <row r="2126" spans="1:6" x14ac:dyDescent="0.25">
      <c r="A2126">
        <v>885111</v>
      </c>
      <c r="B2126" s="56" t="s">
        <v>913</v>
      </c>
      <c r="C2126">
        <v>851</v>
      </c>
      <c r="D2126" s="161">
        <v>11</v>
      </c>
      <c r="E2126" t="s">
        <v>422</v>
      </c>
      <c r="F2126" s="159">
        <f>'COG-M'!P1979</f>
        <v>0</v>
      </c>
    </row>
    <row r="2127" spans="1:6" x14ac:dyDescent="0.25">
      <c r="A2127">
        <v>885112</v>
      </c>
      <c r="B2127" s="56" t="s">
        <v>913</v>
      </c>
      <c r="C2127">
        <v>851</v>
      </c>
      <c r="D2127" s="161">
        <v>12</v>
      </c>
      <c r="F2127" s="159">
        <f>'COG-M'!P1980</f>
        <v>0</v>
      </c>
    </row>
    <row r="2128" spans="1:6" x14ac:dyDescent="0.25">
      <c r="A2128">
        <v>885114</v>
      </c>
      <c r="B2128" s="56" t="s">
        <v>913</v>
      </c>
      <c r="C2128">
        <v>851</v>
      </c>
      <c r="D2128" s="161">
        <v>14</v>
      </c>
      <c r="F2128" s="159">
        <f>'COG-M'!P1981</f>
        <v>0</v>
      </c>
    </row>
    <row r="2129" spans="1:6" x14ac:dyDescent="0.25">
      <c r="A2129">
        <v>885115</v>
      </c>
      <c r="B2129" s="56" t="s">
        <v>913</v>
      </c>
      <c r="C2129">
        <v>851</v>
      </c>
      <c r="D2129" s="161">
        <v>15</v>
      </c>
      <c r="F2129" s="159">
        <f>'COG-M'!P1982</f>
        <v>0</v>
      </c>
    </row>
    <row r="2130" spans="1:6" x14ac:dyDescent="0.25">
      <c r="A2130">
        <v>885116</v>
      </c>
      <c r="B2130" s="56" t="s">
        <v>913</v>
      </c>
      <c r="C2130">
        <v>851</v>
      </c>
      <c r="D2130" s="161">
        <v>16</v>
      </c>
      <c r="F2130" s="159">
        <f>'COG-M'!P1983</f>
        <v>0</v>
      </c>
    </row>
    <row r="2131" spans="1:6" x14ac:dyDescent="0.25">
      <c r="A2131">
        <v>885117</v>
      </c>
      <c r="B2131" s="56" t="s">
        <v>913</v>
      </c>
      <c r="C2131">
        <v>851</v>
      </c>
      <c r="D2131" s="161">
        <v>17</v>
      </c>
      <c r="F2131" s="159">
        <f>'COG-M'!P1984</f>
        <v>0</v>
      </c>
    </row>
    <row r="2132" spans="1:6" x14ac:dyDescent="0.25">
      <c r="A2132">
        <v>885125</v>
      </c>
      <c r="B2132" s="56" t="s">
        <v>913</v>
      </c>
      <c r="C2132">
        <v>851</v>
      </c>
      <c r="D2132" s="161">
        <v>25</v>
      </c>
      <c r="F2132" s="159">
        <f>'COG-M'!P1985</f>
        <v>0</v>
      </c>
    </row>
    <row r="2133" spans="1:6" x14ac:dyDescent="0.25">
      <c r="A2133">
        <v>885126</v>
      </c>
      <c r="B2133" s="56" t="s">
        <v>913</v>
      </c>
      <c r="C2133">
        <v>851</v>
      </c>
      <c r="D2133" s="161">
        <v>26</v>
      </c>
      <c r="F2133" s="159">
        <f>'COG-M'!P1986</f>
        <v>0</v>
      </c>
    </row>
    <row r="2134" spans="1:6" x14ac:dyDescent="0.25">
      <c r="A2134">
        <v>885127</v>
      </c>
      <c r="B2134" s="56" t="s">
        <v>913</v>
      </c>
      <c r="C2134">
        <v>851</v>
      </c>
      <c r="D2134" s="161">
        <v>27</v>
      </c>
      <c r="F2134" s="159">
        <f>'COG-M'!P1987</f>
        <v>0</v>
      </c>
    </row>
    <row r="2135" spans="1:6" x14ac:dyDescent="0.25">
      <c r="A2135">
        <v>885211</v>
      </c>
      <c r="B2135" s="56" t="s">
        <v>913</v>
      </c>
      <c r="C2135">
        <v>852</v>
      </c>
      <c r="D2135" s="161">
        <v>11</v>
      </c>
      <c r="E2135" t="s">
        <v>423</v>
      </c>
      <c r="F2135" s="159">
        <f>'COG-M'!P1988</f>
        <v>0</v>
      </c>
    </row>
    <row r="2136" spans="1:6" x14ac:dyDescent="0.25">
      <c r="A2136">
        <v>885212</v>
      </c>
      <c r="B2136" s="56" t="s">
        <v>913</v>
      </c>
      <c r="C2136">
        <v>852</v>
      </c>
      <c r="D2136" s="161">
        <v>12</v>
      </c>
      <c r="F2136" s="159">
        <f>'COG-M'!P1989</f>
        <v>0</v>
      </c>
    </row>
    <row r="2137" spans="1:6" x14ac:dyDescent="0.25">
      <c r="A2137">
        <v>885214</v>
      </c>
      <c r="B2137" s="56" t="s">
        <v>913</v>
      </c>
      <c r="C2137">
        <v>852</v>
      </c>
      <c r="D2137" s="161">
        <v>14</v>
      </c>
      <c r="F2137" s="159">
        <f>'COG-M'!P1990</f>
        <v>0</v>
      </c>
    </row>
    <row r="2138" spans="1:6" x14ac:dyDescent="0.25">
      <c r="A2138">
        <v>885215</v>
      </c>
      <c r="B2138" s="56" t="s">
        <v>913</v>
      </c>
      <c r="C2138">
        <v>852</v>
      </c>
      <c r="D2138" s="161">
        <v>15</v>
      </c>
      <c r="F2138" s="159">
        <f>'COG-M'!P1991</f>
        <v>0</v>
      </c>
    </row>
    <row r="2139" spans="1:6" x14ac:dyDescent="0.25">
      <c r="A2139">
        <v>885216</v>
      </c>
      <c r="B2139" s="56" t="s">
        <v>913</v>
      </c>
      <c r="C2139">
        <v>852</v>
      </c>
      <c r="D2139" s="161">
        <v>16</v>
      </c>
      <c r="F2139" s="159">
        <f>'COG-M'!P1992</f>
        <v>0</v>
      </c>
    </row>
    <row r="2140" spans="1:6" x14ac:dyDescent="0.25">
      <c r="A2140">
        <v>885217</v>
      </c>
      <c r="B2140" s="56" t="s">
        <v>913</v>
      </c>
      <c r="C2140">
        <v>852</v>
      </c>
      <c r="D2140" s="161">
        <v>17</v>
      </c>
      <c r="F2140" s="159">
        <f>'COG-M'!P1993</f>
        <v>0</v>
      </c>
    </row>
    <row r="2141" spans="1:6" x14ac:dyDescent="0.25">
      <c r="A2141">
        <v>885225</v>
      </c>
      <c r="B2141" s="56" t="s">
        <v>913</v>
      </c>
      <c r="C2141">
        <v>852</v>
      </c>
      <c r="D2141" s="161">
        <v>25</v>
      </c>
      <c r="F2141" s="159">
        <f>'COG-M'!P1994</f>
        <v>0</v>
      </c>
    </row>
    <row r="2142" spans="1:6" x14ac:dyDescent="0.25">
      <c r="A2142">
        <v>885226</v>
      </c>
      <c r="B2142" s="56" t="s">
        <v>913</v>
      </c>
      <c r="C2142">
        <v>852</v>
      </c>
      <c r="D2142" s="161">
        <v>26</v>
      </c>
      <c r="F2142" s="159">
        <f>'COG-M'!P1995</f>
        <v>0</v>
      </c>
    </row>
    <row r="2143" spans="1:6" x14ac:dyDescent="0.25">
      <c r="A2143">
        <v>885227</v>
      </c>
      <c r="B2143" s="56" t="s">
        <v>913</v>
      </c>
      <c r="C2143">
        <v>852</v>
      </c>
      <c r="D2143" s="161">
        <v>27</v>
      </c>
      <c r="F2143" s="159">
        <f>'COG-M'!P1996</f>
        <v>0</v>
      </c>
    </row>
    <row r="2144" spans="1:6" x14ac:dyDescent="0.25">
      <c r="A2144">
        <v>885311</v>
      </c>
      <c r="B2144" s="56" t="s">
        <v>913</v>
      </c>
      <c r="C2144">
        <v>853</v>
      </c>
      <c r="D2144" s="161">
        <v>11</v>
      </c>
      <c r="E2144" t="s">
        <v>424</v>
      </c>
      <c r="F2144" s="159">
        <f>'COG-M'!P1997</f>
        <v>0</v>
      </c>
    </row>
    <row r="2145" spans="1:6" x14ac:dyDescent="0.25">
      <c r="A2145">
        <v>885312</v>
      </c>
      <c r="B2145" s="56" t="s">
        <v>913</v>
      </c>
      <c r="C2145">
        <v>853</v>
      </c>
      <c r="D2145" s="161">
        <v>12</v>
      </c>
      <c r="F2145" s="159">
        <f>'COG-M'!P1998</f>
        <v>0</v>
      </c>
    </row>
    <row r="2146" spans="1:6" x14ac:dyDescent="0.25">
      <c r="A2146">
        <v>885314</v>
      </c>
      <c r="B2146" s="56" t="s">
        <v>913</v>
      </c>
      <c r="C2146">
        <v>853</v>
      </c>
      <c r="D2146" s="161">
        <v>14</v>
      </c>
      <c r="F2146" s="159">
        <f>'COG-M'!P1999</f>
        <v>0</v>
      </c>
    </row>
    <row r="2147" spans="1:6" x14ac:dyDescent="0.25">
      <c r="A2147">
        <v>885315</v>
      </c>
      <c r="B2147" s="56" t="s">
        <v>913</v>
      </c>
      <c r="C2147">
        <v>853</v>
      </c>
      <c r="D2147" s="161">
        <v>15</v>
      </c>
      <c r="F2147" s="159">
        <f>'COG-M'!P2000</f>
        <v>0</v>
      </c>
    </row>
    <row r="2148" spans="1:6" x14ac:dyDescent="0.25">
      <c r="A2148">
        <v>885316</v>
      </c>
      <c r="B2148" s="56" t="s">
        <v>913</v>
      </c>
      <c r="C2148">
        <v>853</v>
      </c>
      <c r="D2148" s="161">
        <v>16</v>
      </c>
      <c r="F2148" s="159">
        <f>'COG-M'!P2001</f>
        <v>0</v>
      </c>
    </row>
    <row r="2149" spans="1:6" x14ac:dyDescent="0.25">
      <c r="A2149">
        <v>885317</v>
      </c>
      <c r="B2149" s="56" t="s">
        <v>913</v>
      </c>
      <c r="C2149">
        <v>853</v>
      </c>
      <c r="D2149" s="161">
        <v>17</v>
      </c>
      <c r="F2149" s="159">
        <f>'COG-M'!P2002</f>
        <v>0</v>
      </c>
    </row>
    <row r="2150" spans="1:6" x14ac:dyDescent="0.25">
      <c r="A2150">
        <v>885325</v>
      </c>
      <c r="B2150" s="56" t="s">
        <v>913</v>
      </c>
      <c r="C2150">
        <v>853</v>
      </c>
      <c r="D2150" s="161">
        <v>25</v>
      </c>
      <c r="F2150" s="159">
        <f>'COG-M'!P2003</f>
        <v>0</v>
      </c>
    </row>
    <row r="2151" spans="1:6" x14ac:dyDescent="0.25">
      <c r="A2151">
        <v>885326</v>
      </c>
      <c r="B2151" s="56" t="s">
        <v>913</v>
      </c>
      <c r="C2151">
        <v>853</v>
      </c>
      <c r="D2151" s="161">
        <v>26</v>
      </c>
      <c r="F2151" s="159">
        <f>'COG-M'!P2004</f>
        <v>0</v>
      </c>
    </row>
    <row r="2152" spans="1:6" x14ac:dyDescent="0.25">
      <c r="A2152">
        <v>885327</v>
      </c>
      <c r="B2152" s="56" t="s">
        <v>913</v>
      </c>
      <c r="C2152">
        <v>853</v>
      </c>
      <c r="D2152" s="161">
        <v>27</v>
      </c>
      <c r="F2152" s="159">
        <f>'COG-M'!P2005</f>
        <v>0</v>
      </c>
    </row>
    <row r="2153" spans="1:6" x14ac:dyDescent="0.25">
      <c r="A2153">
        <v>900000</v>
      </c>
      <c r="B2153" s="56" t="s">
        <v>913</v>
      </c>
      <c r="C2153">
        <v>9000</v>
      </c>
      <c r="D2153" s="161">
        <v>0</v>
      </c>
      <c r="E2153" t="s">
        <v>425</v>
      </c>
      <c r="F2153" s="159">
        <f>'COG-M'!P2006</f>
        <v>990540</v>
      </c>
    </row>
    <row r="2154" spans="1:6" x14ac:dyDescent="0.25">
      <c r="A2154">
        <v>910000</v>
      </c>
      <c r="B2154" s="56" t="s">
        <v>913</v>
      </c>
      <c r="C2154">
        <v>9100</v>
      </c>
      <c r="D2154" s="161">
        <v>0</v>
      </c>
      <c r="E2154" t="s">
        <v>426</v>
      </c>
      <c r="F2154" s="159">
        <f>'COG-M'!P2007</f>
        <v>846540</v>
      </c>
    </row>
    <row r="2155" spans="1:6" x14ac:dyDescent="0.25">
      <c r="A2155">
        <v>991111</v>
      </c>
      <c r="B2155" s="56" t="s">
        <v>913</v>
      </c>
      <c r="C2155">
        <v>911</v>
      </c>
      <c r="D2155" s="161">
        <v>11</v>
      </c>
      <c r="E2155" t="s">
        <v>427</v>
      </c>
      <c r="F2155" s="159">
        <f>'COG-M'!P2008</f>
        <v>0</v>
      </c>
    </row>
    <row r="2156" spans="1:6" x14ac:dyDescent="0.25">
      <c r="A2156">
        <v>991114</v>
      </c>
      <c r="B2156" s="56" t="s">
        <v>913</v>
      </c>
      <c r="C2156">
        <v>911</v>
      </c>
      <c r="D2156" s="161">
        <v>14</v>
      </c>
      <c r="F2156" s="159">
        <f>'COG-M'!P2009</f>
        <v>0</v>
      </c>
    </row>
    <row r="2157" spans="1:6" x14ac:dyDescent="0.25">
      <c r="A2157">
        <v>991115</v>
      </c>
      <c r="B2157" s="56" t="s">
        <v>913</v>
      </c>
      <c r="C2157">
        <v>911</v>
      </c>
      <c r="D2157" s="161">
        <v>15</v>
      </c>
      <c r="F2157" s="159">
        <f>'COG-M'!P2010</f>
        <v>0</v>
      </c>
    </row>
    <row r="2158" spans="1:6" x14ac:dyDescent="0.25">
      <c r="A2158">
        <v>991116</v>
      </c>
      <c r="B2158" s="56" t="s">
        <v>913</v>
      </c>
      <c r="C2158">
        <v>911</v>
      </c>
      <c r="D2158" s="161">
        <v>16</v>
      </c>
      <c r="F2158" s="159">
        <f>'COG-M'!P2011</f>
        <v>0</v>
      </c>
    </row>
    <row r="2159" spans="1:6" x14ac:dyDescent="0.25">
      <c r="A2159">
        <v>991117</v>
      </c>
      <c r="B2159" s="56" t="s">
        <v>913</v>
      </c>
      <c r="C2159">
        <v>911</v>
      </c>
      <c r="D2159" s="161">
        <v>17</v>
      </c>
      <c r="F2159" s="159">
        <f>'COG-M'!P2012</f>
        <v>0</v>
      </c>
    </row>
    <row r="2160" spans="1:6" x14ac:dyDescent="0.25">
      <c r="A2160">
        <v>991125</v>
      </c>
      <c r="B2160" s="56" t="s">
        <v>913</v>
      </c>
      <c r="C2160">
        <v>911</v>
      </c>
      <c r="D2160" s="161">
        <v>25</v>
      </c>
      <c r="F2160" s="159">
        <f>'COG-M'!P2013</f>
        <v>846540</v>
      </c>
    </row>
    <row r="2161" spans="1:6" x14ac:dyDescent="0.25">
      <c r="A2161">
        <v>991211</v>
      </c>
      <c r="B2161" s="56" t="s">
        <v>913</v>
      </c>
      <c r="C2161">
        <v>912</v>
      </c>
      <c r="D2161" s="161">
        <v>11</v>
      </c>
      <c r="E2161" t="s">
        <v>428</v>
      </c>
      <c r="F2161" s="159">
        <f>'COG-M'!P2014</f>
        <v>0</v>
      </c>
    </row>
    <row r="2162" spans="1:6" x14ac:dyDescent="0.25">
      <c r="A2162">
        <v>991214</v>
      </c>
      <c r="B2162" s="56" t="s">
        <v>913</v>
      </c>
      <c r="C2162">
        <v>912</v>
      </c>
      <c r="D2162" s="161">
        <v>14</v>
      </c>
      <c r="F2162" s="159">
        <f>'COG-M'!P2015</f>
        <v>0</v>
      </c>
    </row>
    <row r="2163" spans="1:6" x14ac:dyDescent="0.25">
      <c r="A2163">
        <v>991215</v>
      </c>
      <c r="B2163" s="56" t="s">
        <v>913</v>
      </c>
      <c r="C2163">
        <v>912</v>
      </c>
      <c r="D2163" s="161">
        <v>15</v>
      </c>
      <c r="F2163" s="159">
        <f>'COG-M'!P2016</f>
        <v>0</v>
      </c>
    </row>
    <row r="2164" spans="1:6" x14ac:dyDescent="0.25">
      <c r="A2164">
        <v>991216</v>
      </c>
      <c r="B2164" s="56" t="s">
        <v>913</v>
      </c>
      <c r="C2164">
        <v>912</v>
      </c>
      <c r="D2164" s="161">
        <v>16</v>
      </c>
      <c r="F2164" s="159">
        <f>'COG-M'!P2017</f>
        <v>0</v>
      </c>
    </row>
    <row r="2165" spans="1:6" x14ac:dyDescent="0.25">
      <c r="A2165">
        <v>991217</v>
      </c>
      <c r="B2165" s="56" t="s">
        <v>913</v>
      </c>
      <c r="C2165">
        <v>912</v>
      </c>
      <c r="D2165" s="161">
        <v>17</v>
      </c>
      <c r="F2165" s="159">
        <f>'COG-M'!P2018</f>
        <v>0</v>
      </c>
    </row>
    <row r="2166" spans="1:6" x14ac:dyDescent="0.25">
      <c r="A2166">
        <v>991225</v>
      </c>
      <c r="B2166" s="56" t="s">
        <v>913</v>
      </c>
      <c r="C2166">
        <v>912</v>
      </c>
      <c r="D2166" s="161">
        <v>25</v>
      </c>
      <c r="F2166" s="159">
        <f>'COG-M'!P2019</f>
        <v>0</v>
      </c>
    </row>
    <row r="2167" spans="1:6" x14ac:dyDescent="0.25">
      <c r="A2167">
        <v>991311</v>
      </c>
      <c r="B2167" s="56" t="s">
        <v>913</v>
      </c>
      <c r="C2167">
        <v>913</v>
      </c>
      <c r="D2167" s="161">
        <v>11</v>
      </c>
      <c r="E2167" t="s">
        <v>429</v>
      </c>
      <c r="F2167" s="159">
        <f>'COG-M'!P2020</f>
        <v>0</v>
      </c>
    </row>
    <row r="2168" spans="1:6" x14ac:dyDescent="0.25">
      <c r="A2168">
        <v>991314</v>
      </c>
      <c r="B2168" s="56" t="s">
        <v>913</v>
      </c>
      <c r="C2168">
        <v>913</v>
      </c>
      <c r="D2168" s="161">
        <v>14</v>
      </c>
      <c r="F2168" s="159">
        <f>'COG-M'!P2021</f>
        <v>0</v>
      </c>
    </row>
    <row r="2169" spans="1:6" x14ac:dyDescent="0.25">
      <c r="A2169">
        <v>991315</v>
      </c>
      <c r="B2169" s="56" t="s">
        <v>913</v>
      </c>
      <c r="C2169">
        <v>913</v>
      </c>
      <c r="D2169" s="161">
        <v>15</v>
      </c>
      <c r="F2169" s="159">
        <f>'COG-M'!P2022</f>
        <v>0</v>
      </c>
    </row>
    <row r="2170" spans="1:6" x14ac:dyDescent="0.25">
      <c r="A2170">
        <v>991316</v>
      </c>
      <c r="B2170" s="56" t="s">
        <v>913</v>
      </c>
      <c r="C2170">
        <v>913</v>
      </c>
      <c r="D2170" s="161">
        <v>16</v>
      </c>
      <c r="F2170" s="159">
        <f>'COG-M'!P2023</f>
        <v>0</v>
      </c>
    </row>
    <row r="2171" spans="1:6" x14ac:dyDescent="0.25">
      <c r="A2171">
        <v>991317</v>
      </c>
      <c r="B2171" s="56" t="s">
        <v>913</v>
      </c>
      <c r="C2171">
        <v>913</v>
      </c>
      <c r="D2171" s="161">
        <v>17</v>
      </c>
      <c r="F2171" s="159">
        <f>'COG-M'!P2024</f>
        <v>0</v>
      </c>
    </row>
    <row r="2172" spans="1:6" x14ac:dyDescent="0.25">
      <c r="A2172">
        <v>991325</v>
      </c>
      <c r="B2172" s="56" t="s">
        <v>913</v>
      </c>
      <c r="C2172">
        <v>913</v>
      </c>
      <c r="D2172" s="161">
        <v>25</v>
      </c>
      <c r="F2172" s="159">
        <f>'COG-M'!P2025</f>
        <v>0</v>
      </c>
    </row>
    <row r="2173" spans="1:6" x14ac:dyDescent="0.25">
      <c r="A2173">
        <v>991400</v>
      </c>
      <c r="B2173" s="56" t="s">
        <v>913</v>
      </c>
      <c r="C2173">
        <v>914</v>
      </c>
      <c r="D2173" s="161">
        <v>0</v>
      </c>
      <c r="E2173" t="s">
        <v>430</v>
      </c>
      <c r="F2173" s="159">
        <f>'COG-M'!P2026</f>
        <v>0</v>
      </c>
    </row>
    <row r="2174" spans="1:6" x14ac:dyDescent="0.25">
      <c r="A2174">
        <v>991500</v>
      </c>
      <c r="B2174" s="56" t="s">
        <v>913</v>
      </c>
      <c r="C2174">
        <v>915</v>
      </c>
      <c r="D2174" s="161">
        <v>0</v>
      </c>
      <c r="E2174" t="s">
        <v>431</v>
      </c>
      <c r="F2174" s="159">
        <f>'COG-M'!P2027</f>
        <v>0</v>
      </c>
    </row>
    <row r="2175" spans="1:6" x14ac:dyDescent="0.25">
      <c r="A2175">
        <v>991600</v>
      </c>
      <c r="B2175" s="56" t="s">
        <v>913</v>
      </c>
      <c r="C2175">
        <v>916</v>
      </c>
      <c r="D2175" s="161">
        <v>0</v>
      </c>
      <c r="E2175" t="s">
        <v>432</v>
      </c>
      <c r="F2175" s="159">
        <f>'COG-M'!P2028</f>
        <v>0</v>
      </c>
    </row>
    <row r="2176" spans="1:6" x14ac:dyDescent="0.25">
      <c r="A2176">
        <v>991700</v>
      </c>
      <c r="B2176" s="56" t="s">
        <v>913</v>
      </c>
      <c r="C2176">
        <v>917</v>
      </c>
      <c r="D2176" s="161">
        <v>0</v>
      </c>
      <c r="E2176" t="s">
        <v>433</v>
      </c>
      <c r="F2176" s="159">
        <f>'COG-M'!P2029</f>
        <v>0</v>
      </c>
    </row>
    <row r="2177" spans="1:6" x14ac:dyDescent="0.25">
      <c r="A2177">
        <v>991800</v>
      </c>
      <c r="B2177" s="56" t="s">
        <v>913</v>
      </c>
      <c r="C2177">
        <v>918</v>
      </c>
      <c r="D2177" s="161">
        <v>0</v>
      </c>
      <c r="E2177" t="s">
        <v>434</v>
      </c>
      <c r="F2177" s="159">
        <f>'COG-M'!P2030</f>
        <v>0</v>
      </c>
    </row>
    <row r="2178" spans="1:6" x14ac:dyDescent="0.25">
      <c r="A2178">
        <v>920000</v>
      </c>
      <c r="B2178" s="56" t="s">
        <v>913</v>
      </c>
      <c r="C2178">
        <v>9200</v>
      </c>
      <c r="D2178" s="161">
        <v>0</v>
      </c>
      <c r="E2178" t="s">
        <v>435</v>
      </c>
      <c r="F2178" s="159">
        <f>'COG-M'!P2031</f>
        <v>144000</v>
      </c>
    </row>
    <row r="2179" spans="1:6" x14ac:dyDescent="0.25">
      <c r="A2179">
        <v>992111</v>
      </c>
      <c r="B2179" s="56" t="s">
        <v>913</v>
      </c>
      <c r="C2179">
        <v>921</v>
      </c>
      <c r="D2179" s="161">
        <v>11</v>
      </c>
      <c r="E2179" t="s">
        <v>725</v>
      </c>
      <c r="F2179" s="159">
        <f>'COG-M'!P2032</f>
        <v>0</v>
      </c>
    </row>
    <row r="2180" spans="1:6" x14ac:dyDescent="0.25">
      <c r="A2180">
        <v>992114</v>
      </c>
      <c r="B2180" s="56" t="s">
        <v>913</v>
      </c>
      <c r="C2180">
        <v>921</v>
      </c>
      <c r="D2180" s="161">
        <v>14</v>
      </c>
      <c r="F2180" s="159">
        <f>'COG-M'!P2033</f>
        <v>0</v>
      </c>
    </row>
    <row r="2181" spans="1:6" x14ac:dyDescent="0.25">
      <c r="A2181">
        <v>992115</v>
      </c>
      <c r="B2181" s="56" t="s">
        <v>913</v>
      </c>
      <c r="C2181">
        <v>921</v>
      </c>
      <c r="D2181" s="161">
        <v>15</v>
      </c>
      <c r="F2181" s="159">
        <f>'COG-M'!P2034</f>
        <v>0</v>
      </c>
    </row>
    <row r="2182" spans="1:6" x14ac:dyDescent="0.25">
      <c r="A2182">
        <v>992116</v>
      </c>
      <c r="B2182" s="56" t="s">
        <v>913</v>
      </c>
      <c r="C2182">
        <v>921</v>
      </c>
      <c r="D2182" s="161">
        <v>16</v>
      </c>
      <c r="F2182" s="159">
        <f>'COG-M'!P2035</f>
        <v>0</v>
      </c>
    </row>
    <row r="2183" spans="1:6" x14ac:dyDescent="0.25">
      <c r="A2183">
        <v>992117</v>
      </c>
      <c r="B2183" s="56" t="s">
        <v>913</v>
      </c>
      <c r="C2183">
        <v>921</v>
      </c>
      <c r="D2183" s="161">
        <v>17</v>
      </c>
      <c r="F2183" s="159">
        <f>'COG-M'!P2036</f>
        <v>0</v>
      </c>
    </row>
    <row r="2184" spans="1:6" x14ac:dyDescent="0.25">
      <c r="A2184">
        <v>992125</v>
      </c>
      <c r="B2184" s="56" t="s">
        <v>913</v>
      </c>
      <c r="C2184">
        <v>921</v>
      </c>
      <c r="D2184" s="161">
        <v>25</v>
      </c>
      <c r="F2184" s="159">
        <f>'COG-M'!P2037</f>
        <v>144000</v>
      </c>
    </row>
    <row r="2185" spans="1:6" x14ac:dyDescent="0.25">
      <c r="A2185">
        <v>992211</v>
      </c>
      <c r="B2185" s="56" t="s">
        <v>913</v>
      </c>
      <c r="C2185">
        <v>922</v>
      </c>
      <c r="D2185" s="161">
        <v>11</v>
      </c>
      <c r="E2185" t="s">
        <v>436</v>
      </c>
      <c r="F2185" s="159">
        <f>'COG-M'!P2038</f>
        <v>0</v>
      </c>
    </row>
    <row r="2186" spans="1:6" x14ac:dyDescent="0.25">
      <c r="A2186">
        <v>992214</v>
      </c>
      <c r="B2186" s="56" t="s">
        <v>913</v>
      </c>
      <c r="C2186">
        <v>922</v>
      </c>
      <c r="D2186" s="161">
        <v>14</v>
      </c>
      <c r="F2186" s="159">
        <f>'COG-M'!P2039</f>
        <v>0</v>
      </c>
    </row>
    <row r="2187" spans="1:6" x14ac:dyDescent="0.25">
      <c r="A2187">
        <v>992215</v>
      </c>
      <c r="B2187" s="56" t="s">
        <v>913</v>
      </c>
      <c r="C2187">
        <v>922</v>
      </c>
      <c r="D2187" s="161">
        <v>15</v>
      </c>
      <c r="F2187" s="159">
        <f>'COG-M'!P2040</f>
        <v>0</v>
      </c>
    </row>
    <row r="2188" spans="1:6" x14ac:dyDescent="0.25">
      <c r="A2188">
        <v>992216</v>
      </c>
      <c r="B2188" s="56" t="s">
        <v>913</v>
      </c>
      <c r="C2188">
        <v>922</v>
      </c>
      <c r="D2188" s="161">
        <v>16</v>
      </c>
      <c r="F2188" s="159">
        <f>'COG-M'!P2041</f>
        <v>0</v>
      </c>
    </row>
    <row r="2189" spans="1:6" x14ac:dyDescent="0.25">
      <c r="A2189">
        <v>992217</v>
      </c>
      <c r="B2189" s="56" t="s">
        <v>913</v>
      </c>
      <c r="C2189">
        <v>922</v>
      </c>
      <c r="D2189" s="161">
        <v>17</v>
      </c>
      <c r="F2189" s="159">
        <f>'COG-M'!P2042</f>
        <v>0</v>
      </c>
    </row>
    <row r="2190" spans="1:6" x14ac:dyDescent="0.25">
      <c r="A2190">
        <v>992225</v>
      </c>
      <c r="B2190" s="56" t="s">
        <v>913</v>
      </c>
      <c r="C2190">
        <v>922</v>
      </c>
      <c r="D2190" s="161">
        <v>25</v>
      </c>
      <c r="F2190" s="159">
        <f>'COG-M'!P2043</f>
        <v>0</v>
      </c>
    </row>
    <row r="2191" spans="1:6" x14ac:dyDescent="0.25">
      <c r="A2191">
        <v>992311</v>
      </c>
      <c r="B2191" s="56" t="s">
        <v>913</v>
      </c>
      <c r="C2191">
        <v>923</v>
      </c>
      <c r="D2191" s="161">
        <v>11</v>
      </c>
      <c r="E2191" t="s">
        <v>437</v>
      </c>
      <c r="F2191" s="159">
        <f>'COG-M'!P2044</f>
        <v>0</v>
      </c>
    </row>
    <row r="2192" spans="1:6" x14ac:dyDescent="0.25">
      <c r="A2192">
        <v>992314</v>
      </c>
      <c r="B2192" s="56" t="s">
        <v>913</v>
      </c>
      <c r="C2192">
        <v>923</v>
      </c>
      <c r="D2192" s="161">
        <v>14</v>
      </c>
      <c r="F2192" s="159">
        <f>'COG-M'!P2045</f>
        <v>0</v>
      </c>
    </row>
    <row r="2193" spans="1:6" x14ac:dyDescent="0.25">
      <c r="A2193">
        <v>992315</v>
      </c>
      <c r="B2193" s="56" t="s">
        <v>913</v>
      </c>
      <c r="C2193">
        <v>923</v>
      </c>
      <c r="D2193" s="161">
        <v>15</v>
      </c>
      <c r="F2193" s="159">
        <f>'COG-M'!P2046</f>
        <v>0</v>
      </c>
    </row>
    <row r="2194" spans="1:6" x14ac:dyDescent="0.25">
      <c r="A2194">
        <v>992316</v>
      </c>
      <c r="B2194" s="56" t="s">
        <v>913</v>
      </c>
      <c r="C2194">
        <v>923</v>
      </c>
      <c r="D2194" s="161">
        <v>16</v>
      </c>
      <c r="F2194" s="159">
        <f>'COG-M'!P2047</f>
        <v>0</v>
      </c>
    </row>
    <row r="2195" spans="1:6" x14ac:dyDescent="0.25">
      <c r="A2195">
        <v>992317</v>
      </c>
      <c r="B2195" s="56" t="s">
        <v>913</v>
      </c>
      <c r="C2195">
        <v>923</v>
      </c>
      <c r="D2195" s="161">
        <v>17</v>
      </c>
      <c r="F2195" s="159">
        <f>'COG-M'!P2048</f>
        <v>0</v>
      </c>
    </row>
    <row r="2196" spans="1:6" x14ac:dyDescent="0.25">
      <c r="A2196">
        <v>992325</v>
      </c>
      <c r="B2196" s="56" t="s">
        <v>913</v>
      </c>
      <c r="C2196">
        <v>923</v>
      </c>
      <c r="D2196" s="161">
        <v>25</v>
      </c>
      <c r="F2196" s="159">
        <f>'COG-M'!P2049</f>
        <v>0</v>
      </c>
    </row>
    <row r="2197" spans="1:6" x14ac:dyDescent="0.25">
      <c r="A2197">
        <v>992400</v>
      </c>
      <c r="B2197" s="56" t="s">
        <v>913</v>
      </c>
      <c r="C2197">
        <v>924</v>
      </c>
      <c r="D2197" s="161">
        <v>0</v>
      </c>
      <c r="E2197" t="s">
        <v>438</v>
      </c>
      <c r="F2197" s="159">
        <f>'COG-M'!P2050</f>
        <v>0</v>
      </c>
    </row>
    <row r="2198" spans="1:6" x14ac:dyDescent="0.25">
      <c r="A2198">
        <v>992500</v>
      </c>
      <c r="B2198" s="56" t="s">
        <v>913</v>
      </c>
      <c r="C2198">
        <v>925</v>
      </c>
      <c r="D2198" s="161">
        <v>0</v>
      </c>
      <c r="E2198" t="s">
        <v>439</v>
      </c>
      <c r="F2198" s="159">
        <f>'COG-M'!P2051</f>
        <v>0</v>
      </c>
    </row>
    <row r="2199" spans="1:6" x14ac:dyDescent="0.25">
      <c r="A2199">
        <v>992600</v>
      </c>
      <c r="B2199" s="56" t="s">
        <v>913</v>
      </c>
      <c r="C2199">
        <v>926</v>
      </c>
      <c r="D2199" s="161">
        <v>0</v>
      </c>
      <c r="E2199" t="s">
        <v>440</v>
      </c>
      <c r="F2199" s="159">
        <f>'COG-M'!P2052</f>
        <v>0</v>
      </c>
    </row>
    <row r="2200" spans="1:6" x14ac:dyDescent="0.25">
      <c r="A2200">
        <v>992700</v>
      </c>
      <c r="B2200" s="56" t="s">
        <v>913</v>
      </c>
      <c r="C2200">
        <v>927</v>
      </c>
      <c r="D2200" s="161">
        <v>0</v>
      </c>
      <c r="E2200" t="s">
        <v>441</v>
      </c>
      <c r="F2200" s="159">
        <f>'COG-M'!P2053</f>
        <v>0</v>
      </c>
    </row>
    <row r="2201" spans="1:6" x14ac:dyDescent="0.25">
      <c r="A2201">
        <v>992800</v>
      </c>
      <c r="B2201" s="56" t="s">
        <v>913</v>
      </c>
      <c r="C2201">
        <v>928</v>
      </c>
      <c r="D2201" s="161">
        <v>0</v>
      </c>
      <c r="E2201" t="s">
        <v>442</v>
      </c>
      <c r="F2201" s="159">
        <f>'COG-M'!P2054</f>
        <v>0</v>
      </c>
    </row>
    <row r="2202" spans="1:6" x14ac:dyDescent="0.25">
      <c r="A2202">
        <v>930000</v>
      </c>
      <c r="B2202" s="56" t="s">
        <v>913</v>
      </c>
      <c r="C2202">
        <v>9300</v>
      </c>
      <c r="D2202" s="161">
        <v>0</v>
      </c>
      <c r="E2202" t="s">
        <v>443</v>
      </c>
      <c r="F2202" s="159">
        <f>'COG-M'!P2055</f>
        <v>0</v>
      </c>
    </row>
    <row r="2203" spans="1:6" x14ac:dyDescent="0.25">
      <c r="A2203">
        <v>993111</v>
      </c>
      <c r="B2203" s="56" t="s">
        <v>913</v>
      </c>
      <c r="C2203">
        <v>931</v>
      </c>
      <c r="D2203" s="161">
        <v>11</v>
      </c>
      <c r="E2203" t="s">
        <v>444</v>
      </c>
      <c r="F2203" s="159">
        <f>'COG-M'!P2056</f>
        <v>0</v>
      </c>
    </row>
    <row r="2204" spans="1:6" x14ac:dyDescent="0.25">
      <c r="A2204">
        <v>993114</v>
      </c>
      <c r="B2204" s="56" t="s">
        <v>913</v>
      </c>
      <c r="C2204">
        <v>931</v>
      </c>
      <c r="D2204" s="161">
        <v>14</v>
      </c>
      <c r="F2204" s="159">
        <f>'COG-M'!P2057</f>
        <v>0</v>
      </c>
    </row>
    <row r="2205" spans="1:6" x14ac:dyDescent="0.25">
      <c r="A2205">
        <v>993115</v>
      </c>
      <c r="B2205" s="56" t="s">
        <v>913</v>
      </c>
      <c r="C2205">
        <v>931</v>
      </c>
      <c r="D2205" s="161">
        <v>15</v>
      </c>
      <c r="F2205" s="159">
        <f>'COG-M'!P2058</f>
        <v>0</v>
      </c>
    </row>
    <row r="2206" spans="1:6" x14ac:dyDescent="0.25">
      <c r="A2206">
        <v>993116</v>
      </c>
      <c r="B2206" s="56" t="s">
        <v>913</v>
      </c>
      <c r="C2206">
        <v>931</v>
      </c>
      <c r="D2206" s="161">
        <v>16</v>
      </c>
      <c r="F2206" s="159">
        <f>'COG-M'!P2059</f>
        <v>0</v>
      </c>
    </row>
    <row r="2207" spans="1:6" x14ac:dyDescent="0.25">
      <c r="A2207">
        <v>993117</v>
      </c>
      <c r="B2207" s="56" t="s">
        <v>913</v>
      </c>
      <c r="C2207">
        <v>931</v>
      </c>
      <c r="D2207" s="161">
        <v>17</v>
      </c>
      <c r="F2207" s="159">
        <f>'COG-M'!P2060</f>
        <v>0</v>
      </c>
    </row>
    <row r="2208" spans="1:6" x14ac:dyDescent="0.25">
      <c r="A2208">
        <v>993125</v>
      </c>
      <c r="B2208" s="56" t="s">
        <v>913</v>
      </c>
      <c r="C2208">
        <v>931</v>
      </c>
      <c r="D2208" s="161">
        <v>25</v>
      </c>
      <c r="F2208" s="159">
        <f>'COG-M'!P2061</f>
        <v>0</v>
      </c>
    </row>
    <row r="2209" spans="1:6" x14ac:dyDescent="0.25">
      <c r="A2209">
        <v>993200</v>
      </c>
      <c r="B2209" s="56" t="s">
        <v>913</v>
      </c>
      <c r="C2209">
        <v>932</v>
      </c>
      <c r="D2209" s="161">
        <v>0</v>
      </c>
      <c r="E2209" t="s">
        <v>445</v>
      </c>
      <c r="F2209" s="159">
        <f>'COG-M'!P2062</f>
        <v>0</v>
      </c>
    </row>
    <row r="2210" spans="1:6" x14ac:dyDescent="0.25">
      <c r="A2210">
        <v>940000</v>
      </c>
      <c r="B2210" s="56" t="s">
        <v>913</v>
      </c>
      <c r="C2210">
        <v>9400</v>
      </c>
      <c r="D2210" s="161">
        <v>0</v>
      </c>
      <c r="E2210" t="s">
        <v>446</v>
      </c>
      <c r="F2210" s="159">
        <f>'COG-M'!P2063</f>
        <v>0</v>
      </c>
    </row>
    <row r="2211" spans="1:6" x14ac:dyDescent="0.25">
      <c r="A2211">
        <v>994111</v>
      </c>
      <c r="B2211" s="56" t="s">
        <v>913</v>
      </c>
      <c r="C2211">
        <v>941</v>
      </c>
      <c r="D2211" s="161">
        <v>11</v>
      </c>
      <c r="E2211" t="s">
        <v>447</v>
      </c>
      <c r="F2211" s="159">
        <f>'COG-M'!P2064</f>
        <v>0</v>
      </c>
    </row>
    <row r="2212" spans="1:6" x14ac:dyDescent="0.25">
      <c r="A2212">
        <v>994114</v>
      </c>
      <c r="B2212" s="56" t="s">
        <v>913</v>
      </c>
      <c r="C2212">
        <v>941</v>
      </c>
      <c r="D2212" s="161">
        <v>14</v>
      </c>
      <c r="F2212" s="159">
        <f>'COG-M'!P2065</f>
        <v>0</v>
      </c>
    </row>
    <row r="2213" spans="1:6" x14ac:dyDescent="0.25">
      <c r="A2213">
        <v>994115</v>
      </c>
      <c r="B2213" s="56" t="s">
        <v>913</v>
      </c>
      <c r="C2213">
        <v>941</v>
      </c>
      <c r="D2213" s="161">
        <v>15</v>
      </c>
      <c r="F2213" s="159">
        <f>'COG-M'!P2066</f>
        <v>0</v>
      </c>
    </row>
    <row r="2214" spans="1:6" x14ac:dyDescent="0.25">
      <c r="A2214">
        <v>994116</v>
      </c>
      <c r="B2214" s="56" t="s">
        <v>913</v>
      </c>
      <c r="C2214">
        <v>941</v>
      </c>
      <c r="D2214" s="161">
        <v>16</v>
      </c>
      <c r="F2214" s="159">
        <f>'COG-M'!P2067</f>
        <v>0</v>
      </c>
    </row>
    <row r="2215" spans="1:6" x14ac:dyDescent="0.25">
      <c r="A2215">
        <v>994117</v>
      </c>
      <c r="B2215" s="56" t="s">
        <v>913</v>
      </c>
      <c r="C2215">
        <v>941</v>
      </c>
      <c r="D2215" s="161">
        <v>17</v>
      </c>
      <c r="F2215" s="159">
        <f>'COG-M'!P2068</f>
        <v>0</v>
      </c>
    </row>
    <row r="2216" spans="1:6" x14ac:dyDescent="0.25">
      <c r="A2216">
        <v>994125</v>
      </c>
      <c r="B2216" s="56" t="s">
        <v>913</v>
      </c>
      <c r="C2216">
        <v>941</v>
      </c>
      <c r="D2216" s="161">
        <v>25</v>
      </c>
      <c r="F2216" s="159">
        <f>'COG-M'!P2069</f>
        <v>0</v>
      </c>
    </row>
    <row r="2217" spans="1:6" x14ac:dyDescent="0.25">
      <c r="A2217">
        <v>994200</v>
      </c>
      <c r="B2217" s="56" t="s">
        <v>913</v>
      </c>
      <c r="C2217">
        <v>942</v>
      </c>
      <c r="D2217" s="161">
        <v>0</v>
      </c>
      <c r="E2217" t="s">
        <v>448</v>
      </c>
      <c r="F2217" s="159">
        <f>'COG-M'!P2070</f>
        <v>0</v>
      </c>
    </row>
    <row r="2218" spans="1:6" x14ac:dyDescent="0.25">
      <c r="A2218">
        <v>950000</v>
      </c>
      <c r="B2218" s="56" t="s">
        <v>913</v>
      </c>
      <c r="C2218">
        <v>9500</v>
      </c>
      <c r="D2218" s="161">
        <v>0</v>
      </c>
      <c r="E2218" t="s">
        <v>449</v>
      </c>
      <c r="F2218" s="159">
        <f>'COG-M'!P2071</f>
        <v>0</v>
      </c>
    </row>
    <row r="2219" spans="1:6" x14ac:dyDescent="0.25">
      <c r="A2219">
        <v>995111</v>
      </c>
      <c r="B2219" s="56" t="s">
        <v>913</v>
      </c>
      <c r="C2219">
        <v>951</v>
      </c>
      <c r="D2219" s="161">
        <v>11</v>
      </c>
      <c r="E2219" t="s">
        <v>450</v>
      </c>
      <c r="F2219" s="159">
        <f>'COG-M'!P2072</f>
        <v>0</v>
      </c>
    </row>
    <row r="2220" spans="1:6" x14ac:dyDescent="0.25">
      <c r="A2220">
        <v>995114</v>
      </c>
      <c r="B2220" s="56" t="s">
        <v>913</v>
      </c>
      <c r="C2220">
        <v>951</v>
      </c>
      <c r="D2220" s="161">
        <v>14</v>
      </c>
      <c r="F2220" s="159">
        <f>'COG-M'!P2073</f>
        <v>0</v>
      </c>
    </row>
    <row r="2221" spans="1:6" x14ac:dyDescent="0.25">
      <c r="A2221">
        <v>995115</v>
      </c>
      <c r="B2221" s="56" t="s">
        <v>913</v>
      </c>
      <c r="C2221">
        <v>951</v>
      </c>
      <c r="D2221" s="161">
        <v>15</v>
      </c>
      <c r="F2221" s="159">
        <f>'COG-M'!P2074</f>
        <v>0</v>
      </c>
    </row>
    <row r="2222" spans="1:6" x14ac:dyDescent="0.25">
      <c r="A2222">
        <v>995116</v>
      </c>
      <c r="B2222" s="56" t="s">
        <v>913</v>
      </c>
      <c r="C2222">
        <v>951</v>
      </c>
      <c r="D2222" s="161">
        <v>16</v>
      </c>
      <c r="F2222" s="159">
        <f>'COG-M'!P2075</f>
        <v>0</v>
      </c>
    </row>
    <row r="2223" spans="1:6" x14ac:dyDescent="0.25">
      <c r="A2223">
        <v>995117</v>
      </c>
      <c r="B2223" s="56" t="s">
        <v>913</v>
      </c>
      <c r="C2223">
        <v>951</v>
      </c>
      <c r="D2223" s="161">
        <v>17</v>
      </c>
      <c r="F2223" s="159">
        <f>'COG-M'!P2076</f>
        <v>0</v>
      </c>
    </row>
    <row r="2224" spans="1:6" x14ac:dyDescent="0.25">
      <c r="A2224">
        <v>995125</v>
      </c>
      <c r="B2224" s="56" t="s">
        <v>913</v>
      </c>
      <c r="C2224">
        <v>951</v>
      </c>
      <c r="D2224" s="161">
        <v>25</v>
      </c>
      <c r="F2224" s="159">
        <f>'COG-M'!P2077</f>
        <v>0</v>
      </c>
    </row>
    <row r="2225" spans="1:6" x14ac:dyDescent="0.25">
      <c r="A2225">
        <v>960000</v>
      </c>
      <c r="B2225" s="56" t="s">
        <v>913</v>
      </c>
      <c r="C2225">
        <v>9600</v>
      </c>
      <c r="D2225" s="161">
        <v>0</v>
      </c>
      <c r="E2225" t="s">
        <v>451</v>
      </c>
      <c r="F2225" s="159">
        <f>'COG-M'!P2078</f>
        <v>0</v>
      </c>
    </row>
    <row r="2226" spans="1:6" x14ac:dyDescent="0.25">
      <c r="A2226">
        <v>996100</v>
      </c>
      <c r="B2226" s="56" t="s">
        <v>913</v>
      </c>
      <c r="C2226">
        <v>961</v>
      </c>
      <c r="D2226" s="161">
        <v>0</v>
      </c>
      <c r="E2226" t="s">
        <v>452</v>
      </c>
      <c r="F2226" s="159">
        <f>'COG-M'!P2079</f>
        <v>0</v>
      </c>
    </row>
    <row r="2227" spans="1:6" x14ac:dyDescent="0.25">
      <c r="A2227">
        <v>996200</v>
      </c>
      <c r="B2227" s="56" t="s">
        <v>913</v>
      </c>
      <c r="C2227">
        <v>962</v>
      </c>
      <c r="D2227" s="161">
        <v>0</v>
      </c>
      <c r="E2227" t="s">
        <v>453</v>
      </c>
      <c r="F2227" s="159">
        <f>'COG-M'!P2080</f>
        <v>0</v>
      </c>
    </row>
    <row r="2228" spans="1:6" x14ac:dyDescent="0.25">
      <c r="A2228">
        <v>990000</v>
      </c>
      <c r="B2228" s="56" t="s">
        <v>913</v>
      </c>
      <c r="C2228">
        <v>9900</v>
      </c>
      <c r="D2228" s="161">
        <v>0</v>
      </c>
      <c r="E2228" t="s">
        <v>454</v>
      </c>
      <c r="F2228" s="159">
        <f>'COG-M'!P2081</f>
        <v>0</v>
      </c>
    </row>
    <row r="2229" spans="1:6" x14ac:dyDescent="0.25">
      <c r="A2229">
        <v>999111</v>
      </c>
      <c r="B2229" s="56" t="s">
        <v>913</v>
      </c>
      <c r="C2229">
        <v>991</v>
      </c>
      <c r="D2229" s="161">
        <v>11</v>
      </c>
      <c r="E2229" t="s">
        <v>455</v>
      </c>
      <c r="F2229" s="159">
        <f>'COG-M'!P2082</f>
        <v>0</v>
      </c>
    </row>
    <row r="2230" spans="1:6" x14ac:dyDescent="0.25">
      <c r="A2230">
        <v>999114</v>
      </c>
      <c r="B2230" s="56" t="s">
        <v>913</v>
      </c>
      <c r="C2230">
        <v>991</v>
      </c>
      <c r="D2230" s="161">
        <v>14</v>
      </c>
      <c r="F2230" s="159">
        <f>'COG-M'!P2083</f>
        <v>0</v>
      </c>
    </row>
    <row r="2231" spans="1:6" x14ac:dyDescent="0.25">
      <c r="A2231">
        <v>999115</v>
      </c>
      <c r="B2231" s="56" t="s">
        <v>913</v>
      </c>
      <c r="C2231">
        <v>991</v>
      </c>
      <c r="D2231" s="161">
        <v>15</v>
      </c>
      <c r="F2231" s="159">
        <f>'COG-M'!P2084</f>
        <v>0</v>
      </c>
    </row>
    <row r="2232" spans="1:6" x14ac:dyDescent="0.25">
      <c r="A2232">
        <v>999116</v>
      </c>
      <c r="B2232" s="56" t="s">
        <v>913</v>
      </c>
      <c r="C2232">
        <v>991</v>
      </c>
      <c r="D2232" s="161">
        <v>16</v>
      </c>
      <c r="F2232" s="159">
        <f>'COG-M'!P2085</f>
        <v>0</v>
      </c>
    </row>
    <row r="2233" spans="1:6" x14ac:dyDescent="0.25">
      <c r="A2233">
        <v>999117</v>
      </c>
      <c r="B2233" s="56" t="s">
        <v>913</v>
      </c>
      <c r="C2233">
        <v>991</v>
      </c>
      <c r="D2233" s="161">
        <v>17</v>
      </c>
      <c r="F2233" s="159">
        <f>'COG-M'!P2086</f>
        <v>0</v>
      </c>
    </row>
    <row r="2234" spans="1:6" x14ac:dyDescent="0.25">
      <c r="A2234">
        <v>999125</v>
      </c>
      <c r="B2234" s="56" t="s">
        <v>913</v>
      </c>
      <c r="C2234">
        <v>991</v>
      </c>
      <c r="D2234" s="161">
        <v>25</v>
      </c>
      <c r="F2234" s="159">
        <f>'COG-M'!P2087</f>
        <v>0</v>
      </c>
    </row>
    <row r="2235" spans="1:6" x14ac:dyDescent="0.25">
      <c r="B2235" s="56" t="s">
        <v>913</v>
      </c>
      <c r="E2235" t="s">
        <v>456</v>
      </c>
      <c r="F2235" s="159">
        <f>'COG-M'!P2088</f>
        <v>102047163</v>
      </c>
    </row>
    <row r="2236" spans="1:6" x14ac:dyDescent="0.25">
      <c r="A2236">
        <v>1</v>
      </c>
      <c r="B2236" s="56" t="s">
        <v>914</v>
      </c>
      <c r="E2236" t="s">
        <v>474</v>
      </c>
      <c r="F2236" s="159">
        <f>CF!C3</f>
        <v>102047163</v>
      </c>
    </row>
    <row r="2237" spans="1:6" x14ac:dyDescent="0.25">
      <c r="A2237">
        <v>11</v>
      </c>
      <c r="B2237" s="56" t="s">
        <v>914</v>
      </c>
      <c r="E2237" t="s">
        <v>915</v>
      </c>
      <c r="F2237" s="159">
        <f>CF!C4</f>
        <v>0</v>
      </c>
    </row>
    <row r="2238" spans="1:6" x14ac:dyDescent="0.25">
      <c r="A2238">
        <v>111</v>
      </c>
      <c r="B2238" s="56" t="s">
        <v>914</v>
      </c>
      <c r="E2238" t="s">
        <v>475</v>
      </c>
      <c r="F2238" s="159">
        <f>CF!C5</f>
        <v>0</v>
      </c>
    </row>
    <row r="2239" spans="1:6" x14ac:dyDescent="0.25">
      <c r="A2239">
        <v>112</v>
      </c>
      <c r="B2239" s="56" t="s">
        <v>914</v>
      </c>
      <c r="E2239" t="s">
        <v>476</v>
      </c>
      <c r="F2239" s="159">
        <f>CF!C6</f>
        <v>0</v>
      </c>
    </row>
    <row r="2240" spans="1:6" x14ac:dyDescent="0.25">
      <c r="A2240">
        <v>12</v>
      </c>
      <c r="B2240" s="56" t="s">
        <v>914</v>
      </c>
      <c r="E2240" t="s">
        <v>477</v>
      </c>
      <c r="F2240" s="159">
        <f>CF!C7</f>
        <v>0</v>
      </c>
    </row>
    <row r="2241" spans="1:6" x14ac:dyDescent="0.25">
      <c r="A2241">
        <v>121</v>
      </c>
      <c r="B2241" s="56" t="s">
        <v>914</v>
      </c>
      <c r="E2241" t="s">
        <v>747</v>
      </c>
      <c r="F2241" s="159">
        <f>CF!C8</f>
        <v>0</v>
      </c>
    </row>
    <row r="2242" spans="1:6" x14ac:dyDescent="0.25">
      <c r="A2242">
        <v>122</v>
      </c>
      <c r="B2242" s="56" t="s">
        <v>914</v>
      </c>
      <c r="E2242" t="s">
        <v>748</v>
      </c>
      <c r="F2242" s="159">
        <f>CF!C9</f>
        <v>0</v>
      </c>
    </row>
    <row r="2243" spans="1:6" x14ac:dyDescent="0.25">
      <c r="A2243">
        <v>123</v>
      </c>
      <c r="B2243" s="56" t="s">
        <v>914</v>
      </c>
      <c r="E2243" t="s">
        <v>749</v>
      </c>
      <c r="F2243" s="159">
        <f>CF!C10</f>
        <v>0</v>
      </c>
    </row>
    <row r="2244" spans="1:6" x14ac:dyDescent="0.25">
      <c r="A2244">
        <v>124</v>
      </c>
      <c r="B2244" s="56" t="s">
        <v>914</v>
      </c>
      <c r="E2244" t="s">
        <v>750</v>
      </c>
      <c r="F2244" s="159">
        <f>CF!C11</f>
        <v>0</v>
      </c>
    </row>
    <row r="2245" spans="1:6" x14ac:dyDescent="0.25">
      <c r="A2245">
        <v>13</v>
      </c>
      <c r="B2245" s="56" t="s">
        <v>914</v>
      </c>
      <c r="E2245" t="s">
        <v>478</v>
      </c>
      <c r="F2245" s="159">
        <f>CF!C12</f>
        <v>102047163</v>
      </c>
    </row>
    <row r="2246" spans="1:6" x14ac:dyDescent="0.25">
      <c r="A2246">
        <v>131</v>
      </c>
      <c r="B2246" s="56" t="s">
        <v>914</v>
      </c>
      <c r="E2246" t="s">
        <v>479</v>
      </c>
      <c r="F2246" s="159">
        <f>CF!C13</f>
        <v>102047163</v>
      </c>
    </row>
    <row r="2247" spans="1:6" x14ac:dyDescent="0.25">
      <c r="A2247">
        <v>132</v>
      </c>
      <c r="B2247" s="56" t="s">
        <v>914</v>
      </c>
      <c r="E2247" t="s">
        <v>751</v>
      </c>
      <c r="F2247" s="159">
        <f>CF!C14</f>
        <v>0</v>
      </c>
    </row>
    <row r="2248" spans="1:6" x14ac:dyDescent="0.25">
      <c r="A2248">
        <v>133</v>
      </c>
      <c r="B2248" s="56" t="s">
        <v>914</v>
      </c>
      <c r="E2248" t="s">
        <v>752</v>
      </c>
      <c r="F2248" s="159">
        <f>CF!C15</f>
        <v>0</v>
      </c>
    </row>
    <row r="2249" spans="1:6" x14ac:dyDescent="0.25">
      <c r="A2249">
        <v>134</v>
      </c>
      <c r="B2249" s="56" t="s">
        <v>914</v>
      </c>
      <c r="E2249" t="s">
        <v>753</v>
      </c>
      <c r="F2249" s="159">
        <f>CF!C16</f>
        <v>0</v>
      </c>
    </row>
    <row r="2250" spans="1:6" x14ac:dyDescent="0.25">
      <c r="A2250">
        <v>135</v>
      </c>
      <c r="B2250" s="56" t="s">
        <v>914</v>
      </c>
      <c r="E2250" t="s">
        <v>754</v>
      </c>
      <c r="F2250" s="159">
        <f>CF!C17</f>
        <v>0</v>
      </c>
    </row>
    <row r="2251" spans="1:6" x14ac:dyDescent="0.25">
      <c r="A2251">
        <v>136</v>
      </c>
      <c r="B2251" s="56" t="s">
        <v>914</v>
      </c>
      <c r="E2251" t="s">
        <v>755</v>
      </c>
      <c r="F2251" s="159">
        <f>CF!C18</f>
        <v>0</v>
      </c>
    </row>
    <row r="2252" spans="1:6" x14ac:dyDescent="0.25">
      <c r="A2252">
        <v>137</v>
      </c>
      <c r="B2252" s="56" t="s">
        <v>914</v>
      </c>
      <c r="E2252" t="s">
        <v>480</v>
      </c>
      <c r="F2252" s="159">
        <f>CF!C19</f>
        <v>0</v>
      </c>
    </row>
    <row r="2253" spans="1:6" x14ac:dyDescent="0.25">
      <c r="A2253">
        <v>138</v>
      </c>
      <c r="B2253" s="56" t="s">
        <v>914</v>
      </c>
      <c r="E2253" t="s">
        <v>481</v>
      </c>
      <c r="F2253" s="159">
        <f>CF!C20</f>
        <v>0</v>
      </c>
    </row>
    <row r="2254" spans="1:6" x14ac:dyDescent="0.25">
      <c r="A2254">
        <v>139</v>
      </c>
      <c r="B2254" s="56" t="s">
        <v>914</v>
      </c>
      <c r="E2254" t="s">
        <v>21</v>
      </c>
      <c r="F2254" s="159">
        <f>CF!C21</f>
        <v>0</v>
      </c>
    </row>
    <row r="2255" spans="1:6" x14ac:dyDescent="0.25">
      <c r="A2255">
        <v>14</v>
      </c>
      <c r="B2255" s="56" t="s">
        <v>914</v>
      </c>
      <c r="E2255" t="s">
        <v>482</v>
      </c>
      <c r="F2255" s="159">
        <f>CF!C22</f>
        <v>0</v>
      </c>
    </row>
    <row r="2256" spans="1:6" x14ac:dyDescent="0.25">
      <c r="A2256">
        <v>141</v>
      </c>
      <c r="B2256" s="56" t="s">
        <v>914</v>
      </c>
      <c r="E2256" t="s">
        <v>756</v>
      </c>
      <c r="F2256" s="159">
        <f>CF!C23</f>
        <v>0</v>
      </c>
    </row>
    <row r="2257" spans="1:6" x14ac:dyDescent="0.25">
      <c r="A2257">
        <v>15</v>
      </c>
      <c r="B2257" s="56" t="s">
        <v>914</v>
      </c>
      <c r="E2257" t="s">
        <v>483</v>
      </c>
      <c r="F2257" s="159">
        <f>CF!C24</f>
        <v>0</v>
      </c>
    </row>
    <row r="2258" spans="1:6" x14ac:dyDescent="0.25">
      <c r="A2258">
        <v>151</v>
      </c>
      <c r="B2258" s="56" t="s">
        <v>914</v>
      </c>
      <c r="E2258" t="s">
        <v>757</v>
      </c>
      <c r="F2258" s="159">
        <f>CF!C25</f>
        <v>0</v>
      </c>
    </row>
    <row r="2259" spans="1:6" x14ac:dyDescent="0.25">
      <c r="A2259">
        <v>152</v>
      </c>
      <c r="B2259" s="56" t="s">
        <v>914</v>
      </c>
      <c r="E2259" t="s">
        <v>758</v>
      </c>
      <c r="F2259" s="159">
        <f>CF!C26</f>
        <v>0</v>
      </c>
    </row>
    <row r="2260" spans="1:6" x14ac:dyDescent="0.25">
      <c r="A2260">
        <v>16</v>
      </c>
      <c r="B2260" s="56" t="s">
        <v>914</v>
      </c>
      <c r="E2260" t="s">
        <v>484</v>
      </c>
      <c r="F2260" s="159">
        <f>CF!C27</f>
        <v>0</v>
      </c>
    </row>
    <row r="2261" spans="1:6" x14ac:dyDescent="0.25">
      <c r="A2261">
        <v>161</v>
      </c>
      <c r="B2261" s="56" t="s">
        <v>914</v>
      </c>
      <c r="E2261" t="s">
        <v>485</v>
      </c>
      <c r="F2261" s="159">
        <f>CF!C28</f>
        <v>0</v>
      </c>
    </row>
    <row r="2262" spans="1:6" x14ac:dyDescent="0.25">
      <c r="A2262">
        <v>162</v>
      </c>
      <c r="B2262" s="56" t="s">
        <v>914</v>
      </c>
      <c r="E2262" t="s">
        <v>486</v>
      </c>
      <c r="F2262" s="159">
        <f>CF!C29</f>
        <v>0</v>
      </c>
    </row>
    <row r="2263" spans="1:6" x14ac:dyDescent="0.25">
      <c r="A2263">
        <v>163</v>
      </c>
      <c r="B2263" s="56" t="s">
        <v>914</v>
      </c>
      <c r="E2263" t="s">
        <v>759</v>
      </c>
      <c r="F2263" s="159">
        <f>CF!C30</f>
        <v>0</v>
      </c>
    </row>
    <row r="2264" spans="1:6" x14ac:dyDescent="0.25">
      <c r="A2264">
        <v>17</v>
      </c>
      <c r="B2264" s="56" t="s">
        <v>914</v>
      </c>
      <c r="E2264" t="s">
        <v>487</v>
      </c>
      <c r="F2264" s="159">
        <f>CF!C31</f>
        <v>0</v>
      </c>
    </row>
    <row r="2265" spans="1:6" x14ac:dyDescent="0.25">
      <c r="A2265">
        <v>171</v>
      </c>
      <c r="B2265" s="56" t="s">
        <v>914</v>
      </c>
      <c r="E2265" t="s">
        <v>488</v>
      </c>
      <c r="F2265" s="159">
        <f>CF!C32</f>
        <v>0</v>
      </c>
    </row>
    <row r="2266" spans="1:6" x14ac:dyDescent="0.25">
      <c r="A2266">
        <v>172</v>
      </c>
      <c r="B2266" s="56" t="s">
        <v>914</v>
      </c>
      <c r="E2266" t="s">
        <v>760</v>
      </c>
      <c r="F2266" s="159">
        <f>CF!C33</f>
        <v>0</v>
      </c>
    </row>
    <row r="2267" spans="1:6" x14ac:dyDescent="0.25">
      <c r="A2267">
        <v>173</v>
      </c>
      <c r="B2267" s="56" t="s">
        <v>914</v>
      </c>
      <c r="E2267" t="s">
        <v>761</v>
      </c>
      <c r="F2267" s="159">
        <f>CF!C34</f>
        <v>0</v>
      </c>
    </row>
    <row r="2268" spans="1:6" x14ac:dyDescent="0.25">
      <c r="A2268">
        <v>174</v>
      </c>
      <c r="B2268" s="56" t="s">
        <v>914</v>
      </c>
      <c r="E2268" t="s">
        <v>762</v>
      </c>
      <c r="F2268" s="159">
        <f>CF!C35</f>
        <v>0</v>
      </c>
    </row>
    <row r="2269" spans="1:6" x14ac:dyDescent="0.25">
      <c r="A2269">
        <v>18</v>
      </c>
      <c r="B2269" s="56" t="s">
        <v>914</v>
      </c>
      <c r="E2269" t="s">
        <v>220</v>
      </c>
      <c r="F2269" s="159">
        <f>CF!C36</f>
        <v>0</v>
      </c>
    </row>
    <row r="2270" spans="1:6" x14ac:dyDescent="0.25">
      <c r="A2270">
        <v>181</v>
      </c>
      <c r="B2270" s="56" t="s">
        <v>914</v>
      </c>
      <c r="E2270" t="s">
        <v>763</v>
      </c>
      <c r="F2270" s="159">
        <f>CF!C37</f>
        <v>0</v>
      </c>
    </row>
    <row r="2271" spans="1:6" x14ac:dyDescent="0.25">
      <c r="A2271">
        <v>182</v>
      </c>
      <c r="B2271" s="56" t="s">
        <v>914</v>
      </c>
      <c r="E2271" t="s">
        <v>764</v>
      </c>
      <c r="F2271" s="159">
        <f>CF!C38</f>
        <v>0</v>
      </c>
    </row>
    <row r="2272" spans="1:6" x14ac:dyDescent="0.25">
      <c r="A2272">
        <v>183</v>
      </c>
      <c r="B2272" s="56" t="s">
        <v>914</v>
      </c>
      <c r="E2272" t="s">
        <v>765</v>
      </c>
      <c r="F2272" s="159">
        <f>CF!C39</f>
        <v>0</v>
      </c>
    </row>
    <row r="2273" spans="1:6" x14ac:dyDescent="0.25">
      <c r="A2273">
        <v>184</v>
      </c>
      <c r="B2273" s="56" t="s">
        <v>914</v>
      </c>
      <c r="E2273" t="s">
        <v>766</v>
      </c>
      <c r="F2273" s="159">
        <f>CF!C40</f>
        <v>0</v>
      </c>
    </row>
    <row r="2274" spans="1:6" x14ac:dyDescent="0.25">
      <c r="A2274">
        <v>185</v>
      </c>
      <c r="B2274" s="56" t="s">
        <v>914</v>
      </c>
      <c r="E2274" t="s">
        <v>21</v>
      </c>
      <c r="F2274" s="159">
        <f>CF!C41</f>
        <v>0</v>
      </c>
    </row>
    <row r="2275" spans="1:6" x14ac:dyDescent="0.25">
      <c r="A2275">
        <v>2</v>
      </c>
      <c r="B2275" s="56" t="s">
        <v>914</v>
      </c>
      <c r="E2275" t="s">
        <v>489</v>
      </c>
      <c r="F2275" s="159">
        <f>CF!C42</f>
        <v>0</v>
      </c>
    </row>
    <row r="2276" spans="1:6" x14ac:dyDescent="0.25">
      <c r="A2276">
        <v>21</v>
      </c>
      <c r="B2276" s="56" t="s">
        <v>914</v>
      </c>
      <c r="E2276" t="s">
        <v>767</v>
      </c>
      <c r="F2276" s="159">
        <f>CF!C43</f>
        <v>0</v>
      </c>
    </row>
    <row r="2277" spans="1:6" x14ac:dyDescent="0.25">
      <c r="A2277">
        <v>211</v>
      </c>
      <c r="B2277" s="56" t="s">
        <v>914</v>
      </c>
      <c r="E2277" t="s">
        <v>768</v>
      </c>
      <c r="F2277" s="159">
        <f>CF!C44</f>
        <v>0</v>
      </c>
    </row>
    <row r="2278" spans="1:6" x14ac:dyDescent="0.25">
      <c r="A2278">
        <v>212</v>
      </c>
      <c r="B2278" s="56" t="s">
        <v>914</v>
      </c>
      <c r="E2278" t="s">
        <v>769</v>
      </c>
      <c r="F2278" s="159">
        <f>CF!C45</f>
        <v>0</v>
      </c>
    </row>
    <row r="2279" spans="1:6" x14ac:dyDescent="0.25">
      <c r="A2279">
        <v>213</v>
      </c>
      <c r="B2279" s="56" t="s">
        <v>914</v>
      </c>
      <c r="E2279" t="s">
        <v>770</v>
      </c>
      <c r="F2279" s="159">
        <f>CF!C46</f>
        <v>0</v>
      </c>
    </row>
    <row r="2280" spans="1:6" x14ac:dyDescent="0.25">
      <c r="A2280">
        <v>214</v>
      </c>
      <c r="B2280" s="56" t="s">
        <v>914</v>
      </c>
      <c r="E2280" t="s">
        <v>771</v>
      </c>
      <c r="F2280" s="159">
        <f>CF!C47</f>
        <v>0</v>
      </c>
    </row>
    <row r="2281" spans="1:6" x14ac:dyDescent="0.25">
      <c r="A2281">
        <v>215</v>
      </c>
      <c r="B2281" s="56" t="s">
        <v>914</v>
      </c>
      <c r="E2281" t="s">
        <v>772</v>
      </c>
      <c r="F2281" s="159">
        <f>CF!C48</f>
        <v>0</v>
      </c>
    </row>
    <row r="2282" spans="1:6" x14ac:dyDescent="0.25">
      <c r="A2282">
        <v>216</v>
      </c>
      <c r="B2282" s="56" t="s">
        <v>914</v>
      </c>
      <c r="E2282" t="s">
        <v>773</v>
      </c>
      <c r="F2282" s="159">
        <f>CF!C49</f>
        <v>0</v>
      </c>
    </row>
    <row r="2283" spans="1:6" x14ac:dyDescent="0.25">
      <c r="A2283">
        <v>22</v>
      </c>
      <c r="B2283" s="56" t="s">
        <v>914</v>
      </c>
      <c r="E2283" t="s">
        <v>490</v>
      </c>
      <c r="F2283" s="159">
        <f>CF!C50</f>
        <v>0</v>
      </c>
    </row>
    <row r="2284" spans="1:6" x14ac:dyDescent="0.25">
      <c r="A2284">
        <v>221</v>
      </c>
      <c r="B2284" s="56" t="s">
        <v>914</v>
      </c>
      <c r="E2284" t="s">
        <v>774</v>
      </c>
      <c r="F2284" s="159">
        <f>CF!C51</f>
        <v>0</v>
      </c>
    </row>
    <row r="2285" spans="1:6" x14ac:dyDescent="0.25">
      <c r="A2285">
        <v>222</v>
      </c>
      <c r="B2285" s="56" t="s">
        <v>914</v>
      </c>
      <c r="E2285" t="s">
        <v>775</v>
      </c>
      <c r="F2285" s="159">
        <f>CF!C52</f>
        <v>0</v>
      </c>
    </row>
    <row r="2286" spans="1:6" x14ac:dyDescent="0.25">
      <c r="A2286">
        <v>223</v>
      </c>
      <c r="B2286" s="56" t="s">
        <v>914</v>
      </c>
      <c r="E2286" t="s">
        <v>776</v>
      </c>
      <c r="F2286" s="159">
        <f>CF!C53</f>
        <v>0</v>
      </c>
    </row>
    <row r="2287" spans="1:6" x14ac:dyDescent="0.25">
      <c r="A2287">
        <v>224</v>
      </c>
      <c r="B2287" s="56" t="s">
        <v>914</v>
      </c>
      <c r="E2287" t="s">
        <v>777</v>
      </c>
      <c r="F2287" s="159">
        <f>CF!C54</f>
        <v>0</v>
      </c>
    </row>
    <row r="2288" spans="1:6" x14ac:dyDescent="0.25">
      <c r="A2288">
        <v>225</v>
      </c>
      <c r="B2288" s="56" t="s">
        <v>914</v>
      </c>
      <c r="E2288" t="s">
        <v>491</v>
      </c>
      <c r="F2288" s="159">
        <f>CF!C55</f>
        <v>0</v>
      </c>
    </row>
    <row r="2289" spans="1:6" x14ac:dyDescent="0.25">
      <c r="A2289">
        <v>226</v>
      </c>
      <c r="B2289" s="56" t="s">
        <v>914</v>
      </c>
      <c r="E2289" t="s">
        <v>778</v>
      </c>
      <c r="F2289" s="159">
        <f>CF!C56</f>
        <v>0</v>
      </c>
    </row>
    <row r="2290" spans="1:6" x14ac:dyDescent="0.25">
      <c r="A2290">
        <v>227</v>
      </c>
      <c r="B2290" s="56" t="s">
        <v>914</v>
      </c>
      <c r="E2290" t="s">
        <v>779</v>
      </c>
      <c r="F2290" s="159">
        <f>CF!C57</f>
        <v>0</v>
      </c>
    </row>
    <row r="2291" spans="1:6" x14ac:dyDescent="0.25">
      <c r="A2291">
        <v>23</v>
      </c>
      <c r="B2291" s="56" t="s">
        <v>914</v>
      </c>
      <c r="E2291" t="s">
        <v>492</v>
      </c>
      <c r="F2291" s="159">
        <f>CF!C58</f>
        <v>0</v>
      </c>
    </row>
    <row r="2292" spans="1:6" x14ac:dyDescent="0.25">
      <c r="A2292">
        <v>231</v>
      </c>
      <c r="B2292" s="56" t="s">
        <v>914</v>
      </c>
      <c r="E2292" t="s">
        <v>780</v>
      </c>
      <c r="F2292" s="159">
        <f>CF!C59</f>
        <v>0</v>
      </c>
    </row>
    <row r="2293" spans="1:6" x14ac:dyDescent="0.25">
      <c r="A2293">
        <v>232</v>
      </c>
      <c r="B2293" s="56" t="s">
        <v>914</v>
      </c>
      <c r="E2293" t="s">
        <v>781</v>
      </c>
      <c r="F2293" s="159">
        <f>CF!C60</f>
        <v>0</v>
      </c>
    </row>
    <row r="2294" spans="1:6" x14ac:dyDescent="0.25">
      <c r="A2294">
        <v>233</v>
      </c>
      <c r="B2294" s="56" t="s">
        <v>914</v>
      </c>
      <c r="E2294" t="s">
        <v>782</v>
      </c>
      <c r="F2294" s="159">
        <f>CF!C61</f>
        <v>0</v>
      </c>
    </row>
    <row r="2295" spans="1:6" x14ac:dyDescent="0.25">
      <c r="A2295">
        <v>234</v>
      </c>
      <c r="B2295" s="56" t="s">
        <v>914</v>
      </c>
      <c r="E2295" t="s">
        <v>783</v>
      </c>
      <c r="F2295" s="159">
        <f>CF!C62</f>
        <v>0</v>
      </c>
    </row>
    <row r="2296" spans="1:6" x14ac:dyDescent="0.25">
      <c r="A2296">
        <v>235</v>
      </c>
      <c r="B2296" s="56" t="s">
        <v>914</v>
      </c>
      <c r="E2296" t="s">
        <v>784</v>
      </c>
      <c r="F2296" s="159">
        <f>CF!C63</f>
        <v>0</v>
      </c>
    </row>
    <row r="2297" spans="1:6" x14ac:dyDescent="0.25">
      <c r="A2297">
        <v>24</v>
      </c>
      <c r="B2297" s="56" t="s">
        <v>914</v>
      </c>
      <c r="E2297" t="s">
        <v>493</v>
      </c>
      <c r="F2297" s="159">
        <f>CF!C64</f>
        <v>0</v>
      </c>
    </row>
    <row r="2298" spans="1:6" x14ac:dyDescent="0.25">
      <c r="A2298">
        <v>241</v>
      </c>
      <c r="B2298" s="56" t="s">
        <v>914</v>
      </c>
      <c r="E2298" t="s">
        <v>785</v>
      </c>
      <c r="F2298" s="159">
        <f>CF!C65</f>
        <v>0</v>
      </c>
    </row>
    <row r="2299" spans="1:6" x14ac:dyDescent="0.25">
      <c r="A2299">
        <v>242</v>
      </c>
      <c r="B2299" s="56" t="s">
        <v>914</v>
      </c>
      <c r="E2299" t="s">
        <v>494</v>
      </c>
      <c r="F2299" s="159">
        <f>CF!C66</f>
        <v>0</v>
      </c>
    </row>
    <row r="2300" spans="1:6" x14ac:dyDescent="0.25">
      <c r="A2300">
        <v>243</v>
      </c>
      <c r="B2300" s="56" t="s">
        <v>914</v>
      </c>
      <c r="E2300" t="s">
        <v>786</v>
      </c>
      <c r="F2300" s="159">
        <f>CF!C67</f>
        <v>0</v>
      </c>
    </row>
    <row r="2301" spans="1:6" x14ac:dyDescent="0.25">
      <c r="A2301">
        <v>244</v>
      </c>
      <c r="B2301" s="56" t="s">
        <v>914</v>
      </c>
      <c r="E2301" t="s">
        <v>787</v>
      </c>
      <c r="F2301" s="159">
        <f>CF!C68</f>
        <v>0</v>
      </c>
    </row>
    <row r="2302" spans="1:6" x14ac:dyDescent="0.25">
      <c r="A2302">
        <v>25</v>
      </c>
      <c r="B2302" s="56" t="s">
        <v>914</v>
      </c>
      <c r="E2302" t="s">
        <v>495</v>
      </c>
      <c r="F2302" s="159">
        <f>CF!C69</f>
        <v>0</v>
      </c>
    </row>
    <row r="2303" spans="1:6" x14ac:dyDescent="0.25">
      <c r="A2303">
        <v>251</v>
      </c>
      <c r="B2303" s="56" t="s">
        <v>914</v>
      </c>
      <c r="E2303" t="s">
        <v>788</v>
      </c>
      <c r="F2303" s="159">
        <f>CF!C70</f>
        <v>0</v>
      </c>
    </row>
    <row r="2304" spans="1:6" x14ac:dyDescent="0.25">
      <c r="A2304">
        <v>252</v>
      </c>
      <c r="B2304" s="56" t="s">
        <v>914</v>
      </c>
      <c r="E2304" t="s">
        <v>789</v>
      </c>
      <c r="F2304" s="159">
        <f>CF!C71</f>
        <v>0</v>
      </c>
    </row>
    <row r="2305" spans="1:6" x14ac:dyDescent="0.25">
      <c r="A2305">
        <v>253</v>
      </c>
      <c r="B2305" s="56" t="s">
        <v>914</v>
      </c>
      <c r="E2305" t="s">
        <v>790</v>
      </c>
      <c r="F2305" s="159">
        <f>CF!C72</f>
        <v>0</v>
      </c>
    </row>
    <row r="2306" spans="1:6" x14ac:dyDescent="0.25">
      <c r="A2306">
        <v>254</v>
      </c>
      <c r="B2306" s="56" t="s">
        <v>914</v>
      </c>
      <c r="E2306" t="s">
        <v>496</v>
      </c>
      <c r="F2306" s="159">
        <f>CF!C73</f>
        <v>0</v>
      </c>
    </row>
    <row r="2307" spans="1:6" x14ac:dyDescent="0.25">
      <c r="A2307">
        <v>255</v>
      </c>
      <c r="B2307" s="56" t="s">
        <v>914</v>
      </c>
      <c r="E2307" t="s">
        <v>791</v>
      </c>
      <c r="F2307" s="159">
        <f>CF!C74</f>
        <v>0</v>
      </c>
    </row>
    <row r="2308" spans="1:6" x14ac:dyDescent="0.25">
      <c r="A2308">
        <v>256</v>
      </c>
      <c r="B2308" s="56" t="s">
        <v>914</v>
      </c>
      <c r="E2308" t="s">
        <v>792</v>
      </c>
      <c r="F2308" s="159">
        <f>CF!C75</f>
        <v>0</v>
      </c>
    </row>
    <row r="2309" spans="1:6" x14ac:dyDescent="0.25">
      <c r="A2309">
        <v>26</v>
      </c>
      <c r="B2309" s="56" t="s">
        <v>914</v>
      </c>
      <c r="E2309" t="s">
        <v>793</v>
      </c>
      <c r="F2309" s="159">
        <f>CF!C76</f>
        <v>0</v>
      </c>
    </row>
    <row r="2310" spans="1:6" x14ac:dyDescent="0.25">
      <c r="A2310">
        <v>261</v>
      </c>
      <c r="B2310" s="56" t="s">
        <v>914</v>
      </c>
      <c r="E2310" t="s">
        <v>794</v>
      </c>
      <c r="F2310" s="159">
        <f>CF!C77</f>
        <v>0</v>
      </c>
    </row>
    <row r="2311" spans="1:6" x14ac:dyDescent="0.25">
      <c r="A2311">
        <v>262</v>
      </c>
      <c r="B2311" s="56" t="s">
        <v>914</v>
      </c>
      <c r="E2311" t="s">
        <v>795</v>
      </c>
      <c r="F2311" s="159">
        <f>CF!C78</f>
        <v>0</v>
      </c>
    </row>
    <row r="2312" spans="1:6" x14ac:dyDescent="0.25">
      <c r="A2312">
        <v>263</v>
      </c>
      <c r="B2312" s="56" t="s">
        <v>914</v>
      </c>
      <c r="E2312" t="s">
        <v>796</v>
      </c>
      <c r="F2312" s="159">
        <f>CF!C79</f>
        <v>0</v>
      </c>
    </row>
    <row r="2313" spans="1:6" x14ac:dyDescent="0.25">
      <c r="A2313">
        <v>264</v>
      </c>
      <c r="B2313" s="56" t="s">
        <v>914</v>
      </c>
      <c r="E2313" t="s">
        <v>497</v>
      </c>
      <c r="F2313" s="159">
        <f>CF!C80</f>
        <v>0</v>
      </c>
    </row>
    <row r="2314" spans="1:6" x14ac:dyDescent="0.25">
      <c r="A2314">
        <v>265</v>
      </c>
      <c r="B2314" s="56" t="s">
        <v>914</v>
      </c>
      <c r="E2314" t="s">
        <v>797</v>
      </c>
      <c r="F2314" s="159">
        <f>CF!C81</f>
        <v>0</v>
      </c>
    </row>
    <row r="2315" spans="1:6" x14ac:dyDescent="0.25">
      <c r="A2315">
        <v>266</v>
      </c>
      <c r="B2315" s="56" t="s">
        <v>914</v>
      </c>
      <c r="E2315" t="s">
        <v>798</v>
      </c>
      <c r="F2315" s="159">
        <f>CF!C82</f>
        <v>0</v>
      </c>
    </row>
    <row r="2316" spans="1:6" x14ac:dyDescent="0.25">
      <c r="A2316">
        <v>267</v>
      </c>
      <c r="B2316" s="56" t="s">
        <v>914</v>
      </c>
      <c r="E2316" t="s">
        <v>498</v>
      </c>
      <c r="F2316" s="159">
        <f>CF!C83</f>
        <v>0</v>
      </c>
    </row>
    <row r="2317" spans="1:6" x14ac:dyDescent="0.25">
      <c r="A2317">
        <v>268</v>
      </c>
      <c r="B2317" s="56" t="s">
        <v>914</v>
      </c>
      <c r="E2317" t="s">
        <v>799</v>
      </c>
      <c r="F2317" s="159">
        <f>CF!C84</f>
        <v>0</v>
      </c>
    </row>
    <row r="2318" spans="1:6" x14ac:dyDescent="0.25">
      <c r="A2318">
        <v>269</v>
      </c>
      <c r="B2318" s="56" t="s">
        <v>914</v>
      </c>
      <c r="E2318" t="s">
        <v>800</v>
      </c>
      <c r="F2318" s="159">
        <f>CF!C85</f>
        <v>0</v>
      </c>
    </row>
    <row r="2319" spans="1:6" x14ac:dyDescent="0.25">
      <c r="A2319">
        <v>27</v>
      </c>
      <c r="B2319" s="56" t="s">
        <v>914</v>
      </c>
      <c r="E2319" t="s">
        <v>499</v>
      </c>
      <c r="F2319" s="159">
        <f>CF!C86</f>
        <v>0</v>
      </c>
    </row>
    <row r="2320" spans="1:6" x14ac:dyDescent="0.25">
      <c r="A2320">
        <v>271</v>
      </c>
      <c r="B2320" s="56" t="s">
        <v>914</v>
      </c>
      <c r="E2320" t="s">
        <v>801</v>
      </c>
      <c r="F2320" s="159">
        <f>CF!C87</f>
        <v>0</v>
      </c>
    </row>
    <row r="2321" spans="1:6" x14ac:dyDescent="0.25">
      <c r="A2321">
        <v>3</v>
      </c>
      <c r="B2321" s="56" t="s">
        <v>914</v>
      </c>
      <c r="E2321" t="s">
        <v>500</v>
      </c>
      <c r="F2321" s="159">
        <f>CF!C88</f>
        <v>0</v>
      </c>
    </row>
    <row r="2322" spans="1:6" x14ac:dyDescent="0.25">
      <c r="A2322">
        <v>31</v>
      </c>
      <c r="B2322" s="56" t="s">
        <v>914</v>
      </c>
      <c r="E2322" t="s">
        <v>501</v>
      </c>
      <c r="F2322" s="159">
        <f>CF!C89</f>
        <v>0</v>
      </c>
    </row>
    <row r="2323" spans="1:6" x14ac:dyDescent="0.25">
      <c r="A2323">
        <v>311</v>
      </c>
      <c r="B2323" s="56" t="s">
        <v>914</v>
      </c>
      <c r="E2323" t="s">
        <v>802</v>
      </c>
      <c r="F2323" s="159">
        <f>CF!C90</f>
        <v>0</v>
      </c>
    </row>
    <row r="2324" spans="1:6" x14ac:dyDescent="0.25">
      <c r="A2324">
        <v>312</v>
      </c>
      <c r="B2324" s="56" t="s">
        <v>914</v>
      </c>
      <c r="E2324" t="s">
        <v>803</v>
      </c>
      <c r="F2324" s="159">
        <f>CF!C91</f>
        <v>0</v>
      </c>
    </row>
    <row r="2325" spans="1:6" x14ac:dyDescent="0.25">
      <c r="A2325">
        <v>32</v>
      </c>
      <c r="B2325" s="56" t="s">
        <v>914</v>
      </c>
      <c r="E2325" t="s">
        <v>804</v>
      </c>
      <c r="F2325" s="159">
        <f>CF!C92</f>
        <v>0</v>
      </c>
    </row>
    <row r="2326" spans="1:6" x14ac:dyDescent="0.25">
      <c r="A2326">
        <v>321</v>
      </c>
      <c r="B2326" s="56" t="s">
        <v>914</v>
      </c>
      <c r="E2326" t="s">
        <v>502</v>
      </c>
      <c r="F2326" s="159">
        <f>CF!C93</f>
        <v>0</v>
      </c>
    </row>
    <row r="2327" spans="1:6" x14ac:dyDescent="0.25">
      <c r="A2327">
        <v>322</v>
      </c>
      <c r="B2327" s="56" t="s">
        <v>914</v>
      </c>
      <c r="E2327" t="s">
        <v>503</v>
      </c>
      <c r="F2327" s="159">
        <f>CF!C94</f>
        <v>0</v>
      </c>
    </row>
    <row r="2328" spans="1:6" x14ac:dyDescent="0.25">
      <c r="A2328">
        <v>323</v>
      </c>
      <c r="B2328" s="56" t="s">
        <v>914</v>
      </c>
      <c r="E2328" t="s">
        <v>805</v>
      </c>
      <c r="F2328" s="159">
        <f>CF!C95</f>
        <v>0</v>
      </c>
    </row>
    <row r="2329" spans="1:6" x14ac:dyDescent="0.25">
      <c r="A2329">
        <v>324</v>
      </c>
      <c r="B2329" s="56" t="s">
        <v>914</v>
      </c>
      <c r="E2329" t="s">
        <v>504</v>
      </c>
      <c r="F2329" s="159">
        <f>CF!C96</f>
        <v>0</v>
      </c>
    </row>
    <row r="2330" spans="1:6" x14ac:dyDescent="0.25">
      <c r="A2330">
        <v>325</v>
      </c>
      <c r="B2330" s="56" t="s">
        <v>914</v>
      </c>
      <c r="E2330" t="s">
        <v>505</v>
      </c>
      <c r="F2330" s="159">
        <f>CF!C97</f>
        <v>0</v>
      </c>
    </row>
    <row r="2331" spans="1:6" x14ac:dyDescent="0.25">
      <c r="A2331">
        <v>326</v>
      </c>
      <c r="B2331" s="56" t="s">
        <v>914</v>
      </c>
      <c r="E2331" t="s">
        <v>806</v>
      </c>
      <c r="F2331" s="159">
        <f>CF!C98</f>
        <v>0</v>
      </c>
    </row>
    <row r="2332" spans="1:6" x14ac:dyDescent="0.25">
      <c r="A2332">
        <v>33</v>
      </c>
      <c r="B2332" s="56" t="s">
        <v>914</v>
      </c>
      <c r="E2332" t="s">
        <v>807</v>
      </c>
      <c r="F2332" s="159">
        <f>CF!C99</f>
        <v>0</v>
      </c>
    </row>
    <row r="2333" spans="1:6" x14ac:dyDescent="0.25">
      <c r="A2333">
        <v>331</v>
      </c>
      <c r="B2333" s="56" t="s">
        <v>914</v>
      </c>
      <c r="E2333" t="s">
        <v>808</v>
      </c>
      <c r="F2333" s="159">
        <f>CF!C100</f>
        <v>0</v>
      </c>
    </row>
    <row r="2334" spans="1:6" x14ac:dyDescent="0.25">
      <c r="A2334">
        <v>332</v>
      </c>
      <c r="B2334" s="56" t="s">
        <v>914</v>
      </c>
      <c r="E2334" t="s">
        <v>809</v>
      </c>
      <c r="F2334" s="159">
        <f>CF!C101</f>
        <v>0</v>
      </c>
    </row>
    <row r="2335" spans="1:6" x14ac:dyDescent="0.25">
      <c r="A2335">
        <v>333</v>
      </c>
      <c r="B2335" s="56" t="s">
        <v>914</v>
      </c>
      <c r="E2335" t="s">
        <v>506</v>
      </c>
      <c r="F2335" s="159">
        <f>CF!C102</f>
        <v>0</v>
      </c>
    </row>
    <row r="2336" spans="1:6" x14ac:dyDescent="0.25">
      <c r="A2336">
        <v>334</v>
      </c>
      <c r="B2336" s="56" t="s">
        <v>914</v>
      </c>
      <c r="E2336" t="s">
        <v>810</v>
      </c>
      <c r="F2336" s="159">
        <f>CF!C103</f>
        <v>0</v>
      </c>
    </row>
    <row r="2337" spans="1:6" x14ac:dyDescent="0.25">
      <c r="A2337">
        <v>335</v>
      </c>
      <c r="B2337" s="56" t="s">
        <v>914</v>
      </c>
      <c r="E2337" t="s">
        <v>507</v>
      </c>
      <c r="F2337" s="159">
        <f>CF!C104</f>
        <v>0</v>
      </c>
    </row>
    <row r="2338" spans="1:6" x14ac:dyDescent="0.25">
      <c r="A2338">
        <v>336</v>
      </c>
      <c r="B2338" s="56" t="s">
        <v>914</v>
      </c>
      <c r="E2338" t="s">
        <v>508</v>
      </c>
      <c r="F2338" s="159">
        <f>CF!C105</f>
        <v>0</v>
      </c>
    </row>
    <row r="2339" spans="1:6" x14ac:dyDescent="0.25">
      <c r="A2339">
        <v>34</v>
      </c>
      <c r="B2339" s="56" t="s">
        <v>914</v>
      </c>
      <c r="E2339" t="s">
        <v>509</v>
      </c>
      <c r="F2339" s="159">
        <f>CF!C106</f>
        <v>0</v>
      </c>
    </row>
    <row r="2340" spans="1:6" x14ac:dyDescent="0.25">
      <c r="A2340">
        <v>341</v>
      </c>
      <c r="B2340" s="56" t="s">
        <v>914</v>
      </c>
      <c r="E2340" t="s">
        <v>811</v>
      </c>
      <c r="F2340" s="159">
        <f>CF!C107</f>
        <v>0</v>
      </c>
    </row>
    <row r="2341" spans="1:6" x14ac:dyDescent="0.25">
      <c r="A2341">
        <v>342</v>
      </c>
      <c r="B2341" s="56" t="s">
        <v>914</v>
      </c>
      <c r="E2341" t="s">
        <v>510</v>
      </c>
      <c r="F2341" s="159">
        <f>CF!C108</f>
        <v>0</v>
      </c>
    </row>
    <row r="2342" spans="1:6" x14ac:dyDescent="0.25">
      <c r="A2342">
        <v>343</v>
      </c>
      <c r="B2342" s="56" t="s">
        <v>914</v>
      </c>
      <c r="E2342" t="s">
        <v>511</v>
      </c>
      <c r="F2342" s="159">
        <f>CF!C109</f>
        <v>0</v>
      </c>
    </row>
    <row r="2343" spans="1:6" x14ac:dyDescent="0.25">
      <c r="A2343">
        <v>35</v>
      </c>
      <c r="B2343" s="56" t="s">
        <v>914</v>
      </c>
      <c r="E2343" t="s">
        <v>512</v>
      </c>
      <c r="F2343" s="159">
        <f>CF!C110</f>
        <v>0</v>
      </c>
    </row>
    <row r="2344" spans="1:6" x14ac:dyDescent="0.25">
      <c r="A2344">
        <v>351</v>
      </c>
      <c r="B2344" s="56" t="s">
        <v>914</v>
      </c>
      <c r="E2344" t="s">
        <v>812</v>
      </c>
      <c r="F2344" s="159">
        <f>CF!C111</f>
        <v>0</v>
      </c>
    </row>
    <row r="2345" spans="1:6" x14ac:dyDescent="0.25">
      <c r="A2345">
        <v>352</v>
      </c>
      <c r="B2345" s="56" t="s">
        <v>914</v>
      </c>
      <c r="E2345" t="s">
        <v>813</v>
      </c>
      <c r="F2345" s="159">
        <f>CF!C112</f>
        <v>0</v>
      </c>
    </row>
    <row r="2346" spans="1:6" x14ac:dyDescent="0.25">
      <c r="A2346">
        <v>353</v>
      </c>
      <c r="B2346" s="56" t="s">
        <v>914</v>
      </c>
      <c r="E2346" t="s">
        <v>814</v>
      </c>
      <c r="F2346" s="159">
        <f>CF!C113</f>
        <v>0</v>
      </c>
    </row>
    <row r="2347" spans="1:6" x14ac:dyDescent="0.25">
      <c r="A2347">
        <v>354</v>
      </c>
      <c r="B2347" s="56" t="s">
        <v>914</v>
      </c>
      <c r="E2347" t="s">
        <v>815</v>
      </c>
      <c r="F2347" s="159">
        <f>CF!C114</f>
        <v>0</v>
      </c>
    </row>
    <row r="2348" spans="1:6" x14ac:dyDescent="0.25">
      <c r="A2348">
        <v>355</v>
      </c>
      <c r="B2348" s="56" t="s">
        <v>914</v>
      </c>
      <c r="E2348" t="s">
        <v>816</v>
      </c>
      <c r="F2348" s="159">
        <f>CF!C115</f>
        <v>0</v>
      </c>
    </row>
    <row r="2349" spans="1:6" x14ac:dyDescent="0.25">
      <c r="A2349">
        <v>356</v>
      </c>
      <c r="B2349" s="56" t="s">
        <v>914</v>
      </c>
      <c r="E2349" t="s">
        <v>817</v>
      </c>
      <c r="F2349" s="159">
        <f>CF!C116</f>
        <v>0</v>
      </c>
    </row>
    <row r="2350" spans="1:6" x14ac:dyDescent="0.25">
      <c r="A2350">
        <v>36</v>
      </c>
      <c r="B2350" s="56" t="s">
        <v>914</v>
      </c>
      <c r="E2350" t="s">
        <v>818</v>
      </c>
      <c r="F2350" s="159">
        <f>CF!C117</f>
        <v>0</v>
      </c>
    </row>
    <row r="2351" spans="1:6" x14ac:dyDescent="0.25">
      <c r="A2351">
        <v>361</v>
      </c>
      <c r="B2351" s="56" t="s">
        <v>914</v>
      </c>
      <c r="E2351" t="s">
        <v>513</v>
      </c>
      <c r="F2351" s="159">
        <f>CF!C118</f>
        <v>0</v>
      </c>
    </row>
    <row r="2352" spans="1:6" x14ac:dyDescent="0.25">
      <c r="A2352">
        <v>37</v>
      </c>
      <c r="B2352" s="56" t="s">
        <v>914</v>
      </c>
      <c r="E2352" t="s">
        <v>514</v>
      </c>
      <c r="F2352" s="159">
        <f>CF!C119</f>
        <v>0</v>
      </c>
    </row>
    <row r="2353" spans="1:6" x14ac:dyDescent="0.25">
      <c r="A2353">
        <v>371</v>
      </c>
      <c r="B2353" s="56" t="s">
        <v>914</v>
      </c>
      <c r="E2353" t="s">
        <v>515</v>
      </c>
      <c r="F2353" s="159">
        <f>CF!C120</f>
        <v>0</v>
      </c>
    </row>
    <row r="2354" spans="1:6" x14ac:dyDescent="0.25">
      <c r="A2354">
        <v>372</v>
      </c>
      <c r="B2354" s="56" t="s">
        <v>914</v>
      </c>
      <c r="E2354" t="s">
        <v>819</v>
      </c>
      <c r="F2354" s="159">
        <f>CF!C121</f>
        <v>0</v>
      </c>
    </row>
    <row r="2355" spans="1:6" x14ac:dyDescent="0.25">
      <c r="A2355">
        <v>38</v>
      </c>
      <c r="B2355" s="56" t="s">
        <v>914</v>
      </c>
      <c r="E2355" t="s">
        <v>516</v>
      </c>
      <c r="F2355" s="159">
        <f>CF!C122</f>
        <v>0</v>
      </c>
    </row>
    <row r="2356" spans="1:6" x14ac:dyDescent="0.25">
      <c r="A2356">
        <v>381</v>
      </c>
      <c r="B2356" s="56" t="s">
        <v>914</v>
      </c>
      <c r="E2356" t="s">
        <v>820</v>
      </c>
      <c r="F2356" s="159">
        <f>CF!C123</f>
        <v>0</v>
      </c>
    </row>
    <row r="2357" spans="1:6" x14ac:dyDescent="0.25">
      <c r="A2357">
        <v>382</v>
      </c>
      <c r="B2357" s="56" t="s">
        <v>914</v>
      </c>
      <c r="E2357" t="s">
        <v>821</v>
      </c>
      <c r="F2357" s="159">
        <f>CF!C124</f>
        <v>0</v>
      </c>
    </row>
    <row r="2358" spans="1:6" x14ac:dyDescent="0.25">
      <c r="A2358">
        <v>383</v>
      </c>
      <c r="B2358" s="56" t="s">
        <v>914</v>
      </c>
      <c r="E2358" t="s">
        <v>822</v>
      </c>
      <c r="F2358" s="159">
        <f>CF!C125</f>
        <v>0</v>
      </c>
    </row>
    <row r="2359" spans="1:6" x14ac:dyDescent="0.25">
      <c r="A2359">
        <v>384</v>
      </c>
      <c r="B2359" s="56" t="s">
        <v>914</v>
      </c>
      <c r="E2359" t="s">
        <v>517</v>
      </c>
      <c r="F2359" s="159">
        <f>CF!C126</f>
        <v>0</v>
      </c>
    </row>
    <row r="2360" spans="1:6" x14ac:dyDescent="0.25">
      <c r="A2360">
        <v>39</v>
      </c>
      <c r="B2360" s="56" t="s">
        <v>914</v>
      </c>
      <c r="E2360" t="s">
        <v>518</v>
      </c>
      <c r="F2360" s="159">
        <f>CF!C127</f>
        <v>0</v>
      </c>
    </row>
    <row r="2361" spans="1:6" x14ac:dyDescent="0.25">
      <c r="A2361">
        <v>391</v>
      </c>
      <c r="B2361" s="56" t="s">
        <v>914</v>
      </c>
      <c r="E2361" t="s">
        <v>823</v>
      </c>
      <c r="F2361" s="159">
        <f>CF!C128</f>
        <v>0</v>
      </c>
    </row>
    <row r="2362" spans="1:6" x14ac:dyDescent="0.25">
      <c r="A2362">
        <v>392</v>
      </c>
      <c r="B2362" s="56" t="s">
        <v>914</v>
      </c>
      <c r="E2362" t="s">
        <v>824</v>
      </c>
      <c r="F2362" s="159">
        <f>CF!C129</f>
        <v>0</v>
      </c>
    </row>
    <row r="2363" spans="1:6" x14ac:dyDescent="0.25">
      <c r="A2363">
        <v>393</v>
      </c>
      <c r="B2363" s="56" t="s">
        <v>914</v>
      </c>
      <c r="E2363" t="s">
        <v>825</v>
      </c>
      <c r="F2363" s="159">
        <f>CF!C130</f>
        <v>0</v>
      </c>
    </row>
    <row r="2364" spans="1:6" x14ac:dyDescent="0.25">
      <c r="A2364">
        <v>4</v>
      </c>
      <c r="B2364" s="56" t="s">
        <v>914</v>
      </c>
      <c r="E2364" t="s">
        <v>519</v>
      </c>
      <c r="F2364" s="159">
        <f>CF!C131</f>
        <v>0</v>
      </c>
    </row>
    <row r="2365" spans="1:6" x14ac:dyDescent="0.25">
      <c r="A2365">
        <v>41</v>
      </c>
      <c r="B2365" s="56" t="s">
        <v>914</v>
      </c>
      <c r="E2365" t="s">
        <v>520</v>
      </c>
      <c r="F2365" s="159">
        <f>CF!C132</f>
        <v>0</v>
      </c>
    </row>
    <row r="2366" spans="1:6" x14ac:dyDescent="0.25">
      <c r="A2366">
        <v>411</v>
      </c>
      <c r="B2366" s="56" t="s">
        <v>914</v>
      </c>
      <c r="E2366" t="s">
        <v>826</v>
      </c>
      <c r="F2366" s="159">
        <f>CF!C133</f>
        <v>0</v>
      </c>
    </row>
    <row r="2367" spans="1:6" x14ac:dyDescent="0.25">
      <c r="A2367">
        <v>412</v>
      </c>
      <c r="B2367" s="56" t="s">
        <v>914</v>
      </c>
      <c r="E2367" t="s">
        <v>827</v>
      </c>
      <c r="F2367" s="159">
        <f>CF!C134</f>
        <v>0</v>
      </c>
    </row>
    <row r="2368" spans="1:6" x14ac:dyDescent="0.25">
      <c r="A2368">
        <v>42</v>
      </c>
      <c r="B2368" s="56" t="s">
        <v>914</v>
      </c>
      <c r="E2368" t="s">
        <v>828</v>
      </c>
      <c r="F2368" s="159">
        <f>CF!C135</f>
        <v>0</v>
      </c>
    </row>
    <row r="2369" spans="1:6" x14ac:dyDescent="0.25">
      <c r="A2369">
        <v>421</v>
      </c>
      <c r="B2369" s="56" t="s">
        <v>914</v>
      </c>
      <c r="E2369" t="s">
        <v>829</v>
      </c>
      <c r="F2369" s="159">
        <f>CF!C136</f>
        <v>0</v>
      </c>
    </row>
    <row r="2370" spans="1:6" x14ac:dyDescent="0.25">
      <c r="A2370">
        <v>422</v>
      </c>
      <c r="B2370" s="56" t="s">
        <v>914</v>
      </c>
      <c r="E2370" t="s">
        <v>830</v>
      </c>
      <c r="F2370" s="159">
        <f>CF!C137</f>
        <v>0</v>
      </c>
    </row>
    <row r="2371" spans="1:6" x14ac:dyDescent="0.25">
      <c r="A2371">
        <v>423</v>
      </c>
      <c r="B2371" s="56" t="s">
        <v>914</v>
      </c>
      <c r="E2371" t="s">
        <v>831</v>
      </c>
      <c r="F2371" s="159">
        <f>CF!C138</f>
        <v>0</v>
      </c>
    </row>
    <row r="2372" spans="1:6" x14ac:dyDescent="0.25">
      <c r="A2372">
        <v>43</v>
      </c>
      <c r="B2372" s="56" t="s">
        <v>914</v>
      </c>
      <c r="E2372" t="s">
        <v>521</v>
      </c>
      <c r="F2372" s="159">
        <f>CF!C139</f>
        <v>0</v>
      </c>
    </row>
    <row r="2373" spans="1:6" x14ac:dyDescent="0.25">
      <c r="A2373">
        <v>431</v>
      </c>
      <c r="B2373" s="56" t="s">
        <v>914</v>
      </c>
      <c r="E2373" t="s">
        <v>832</v>
      </c>
      <c r="F2373" s="159">
        <f>CF!C140</f>
        <v>0</v>
      </c>
    </row>
    <row r="2374" spans="1:6" x14ac:dyDescent="0.25">
      <c r="A2374">
        <v>432</v>
      </c>
      <c r="B2374" s="56" t="s">
        <v>914</v>
      </c>
      <c r="E2374" t="s">
        <v>522</v>
      </c>
      <c r="F2374" s="159">
        <f>CF!C141</f>
        <v>0</v>
      </c>
    </row>
    <row r="2375" spans="1:6" x14ac:dyDescent="0.25">
      <c r="A2375">
        <v>433</v>
      </c>
      <c r="B2375" s="56" t="s">
        <v>914</v>
      </c>
      <c r="E2375" t="s">
        <v>833</v>
      </c>
      <c r="F2375" s="159">
        <f>CF!C142</f>
        <v>0</v>
      </c>
    </row>
    <row r="2376" spans="1:6" x14ac:dyDescent="0.25">
      <c r="A2376">
        <v>434</v>
      </c>
      <c r="B2376" s="56" t="s">
        <v>914</v>
      </c>
      <c r="E2376" t="s">
        <v>834</v>
      </c>
      <c r="F2376" s="159">
        <f>CF!C143</f>
        <v>0</v>
      </c>
    </row>
    <row r="2377" spans="1:6" x14ac:dyDescent="0.25">
      <c r="A2377">
        <v>44</v>
      </c>
      <c r="B2377" s="56" t="s">
        <v>914</v>
      </c>
      <c r="E2377" t="s">
        <v>835</v>
      </c>
      <c r="F2377" s="159">
        <f>CF!C144</f>
        <v>0</v>
      </c>
    </row>
    <row r="2378" spans="1:6" x14ac:dyDescent="0.25">
      <c r="A2378">
        <v>441</v>
      </c>
      <c r="B2378" s="56" t="s">
        <v>914</v>
      </c>
      <c r="E2378" t="s">
        <v>836</v>
      </c>
      <c r="F2378" s="159">
        <f>CF!C145</f>
        <v>0</v>
      </c>
    </row>
    <row r="2379" spans="1:6" x14ac:dyDescent="0.25">
      <c r="E2379" t="s">
        <v>456</v>
      </c>
      <c r="F2379" s="159">
        <f>CF!C146</f>
        <v>102047163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3">
    <tabColor theme="8"/>
  </sheetPr>
  <dimension ref="A1:I35"/>
  <sheetViews>
    <sheetView showGridLines="0" workbookViewId="0">
      <pane xSplit="1" ySplit="1" topLeftCell="D14" activePane="bottomRight" state="frozen"/>
      <selection activeCell="B2" sqref="B2"/>
      <selection pane="topRight" activeCell="B2" sqref="B2"/>
      <selection pane="bottomLeft" activeCell="B2" sqref="B2"/>
      <selection pane="bottomRight" activeCell="D11" sqref="D11"/>
    </sheetView>
  </sheetViews>
  <sheetFormatPr baseColWidth="10" defaultColWidth="0" defaultRowHeight="15" customHeight="1" zeroHeight="1" x14ac:dyDescent="0.25"/>
  <cols>
    <col min="1" max="1" width="67.140625" style="49" customWidth="1"/>
    <col min="2" max="2" width="17.42578125" bestFit="1" customWidth="1"/>
    <col min="3" max="8" width="17.42578125" customWidth="1"/>
    <col min="9" max="9" width="1" customWidth="1"/>
    <col min="10" max="16384" width="11.42578125" hidden="1"/>
  </cols>
  <sheetData>
    <row r="1" spans="1:8" ht="30" customHeight="1" x14ac:dyDescent="0.25">
      <c r="A1" s="21"/>
      <c r="B1" s="21" t="s">
        <v>678</v>
      </c>
      <c r="C1" s="21" t="s">
        <v>679</v>
      </c>
      <c r="D1" s="21" t="s">
        <v>680</v>
      </c>
      <c r="E1" s="21" t="s">
        <v>681</v>
      </c>
      <c r="F1" s="21" t="s">
        <v>682</v>
      </c>
      <c r="G1" s="21" t="s">
        <v>683</v>
      </c>
      <c r="H1" s="21" t="s">
        <v>684</v>
      </c>
    </row>
    <row r="2" spans="1:8" x14ac:dyDescent="0.25">
      <c r="A2" s="50" t="s">
        <v>685</v>
      </c>
      <c r="B2" s="51"/>
      <c r="C2" s="51"/>
      <c r="D2" s="51"/>
      <c r="E2" s="51"/>
      <c r="F2" s="51"/>
      <c r="G2" s="51"/>
      <c r="H2" s="52"/>
    </row>
    <row r="3" spans="1:8" s="56" customFormat="1" ht="30" customHeight="1" x14ac:dyDescent="0.25">
      <c r="A3" s="53" t="s">
        <v>532</v>
      </c>
      <c r="B3" s="54">
        <v>8444957</v>
      </c>
      <c r="C3" s="54">
        <v>9200000</v>
      </c>
      <c r="D3" s="54">
        <v>9660000</v>
      </c>
      <c r="E3" s="55">
        <f>'CRI-DE'!F2</f>
        <v>14781102</v>
      </c>
      <c r="F3" s="54">
        <v>15520157</v>
      </c>
      <c r="G3" s="54">
        <v>16296164</v>
      </c>
      <c r="H3" s="54">
        <v>17110973</v>
      </c>
    </row>
    <row r="4" spans="1:8" s="56" customFormat="1" ht="30" customHeight="1" x14ac:dyDescent="0.25">
      <c r="A4" s="53" t="s">
        <v>551</v>
      </c>
      <c r="B4" s="54">
        <v>0</v>
      </c>
      <c r="C4" s="54">
        <v>0</v>
      </c>
      <c r="D4" s="54">
        <v>0</v>
      </c>
      <c r="E4" s="55">
        <f>'CRI-DE'!F21</f>
        <v>0</v>
      </c>
      <c r="F4" s="54">
        <v>0</v>
      </c>
      <c r="G4" s="54">
        <v>0</v>
      </c>
      <c r="H4" s="54">
        <v>0</v>
      </c>
    </row>
    <row r="5" spans="1:8" s="56" customFormat="1" ht="30" customHeight="1" x14ac:dyDescent="0.25">
      <c r="A5" s="53" t="s">
        <v>533</v>
      </c>
      <c r="B5" s="54">
        <v>52000</v>
      </c>
      <c r="C5" s="54">
        <v>0</v>
      </c>
      <c r="D5" s="54">
        <v>0</v>
      </c>
      <c r="E5" s="55">
        <f>'CRI-DE'!F27</f>
        <v>0</v>
      </c>
      <c r="F5" s="54">
        <v>0</v>
      </c>
      <c r="G5" s="54">
        <v>0</v>
      </c>
      <c r="H5" s="54">
        <v>0</v>
      </c>
    </row>
    <row r="6" spans="1:8" s="56" customFormat="1" ht="30" customHeight="1" x14ac:dyDescent="0.25">
      <c r="A6" s="53" t="s">
        <v>339</v>
      </c>
      <c r="B6" s="54">
        <v>6359797</v>
      </c>
      <c r="C6" s="54">
        <v>4850000</v>
      </c>
      <c r="D6" s="54">
        <v>5092499</v>
      </c>
      <c r="E6" s="55">
        <f>'CRI-DE'!F30</f>
        <v>3707290</v>
      </c>
      <c r="F6" s="54">
        <v>3892654</v>
      </c>
      <c r="G6" s="54">
        <v>4087287</v>
      </c>
      <c r="H6" s="54">
        <v>4291651</v>
      </c>
    </row>
    <row r="7" spans="1:8" s="56" customFormat="1" ht="30" customHeight="1" x14ac:dyDescent="0.25">
      <c r="A7" s="57" t="s">
        <v>534</v>
      </c>
      <c r="B7" s="54">
        <v>276452</v>
      </c>
      <c r="C7" s="54">
        <v>70000</v>
      </c>
      <c r="D7" s="54">
        <v>73500</v>
      </c>
      <c r="E7" s="55">
        <f>'CRI-DE'!F60</f>
        <v>116773</v>
      </c>
      <c r="F7" s="54">
        <v>122611</v>
      </c>
      <c r="G7" s="54">
        <v>128742</v>
      </c>
      <c r="H7" s="54">
        <v>135179</v>
      </c>
    </row>
    <row r="8" spans="1:8" s="56" customFormat="1" ht="30" customHeight="1" x14ac:dyDescent="0.25">
      <c r="A8" s="57" t="s">
        <v>535</v>
      </c>
      <c r="B8" s="54">
        <v>62200</v>
      </c>
      <c r="C8" s="54">
        <v>10000</v>
      </c>
      <c r="D8" s="54">
        <v>10500</v>
      </c>
      <c r="E8" s="55">
        <f>'CRI-DE'!F65</f>
        <v>60300</v>
      </c>
      <c r="F8" s="54">
        <v>63315</v>
      </c>
      <c r="G8" s="54">
        <v>66480</v>
      </c>
      <c r="H8" s="54">
        <v>69804</v>
      </c>
    </row>
    <row r="9" spans="1:8" s="56" customFormat="1" ht="30" customHeight="1" x14ac:dyDescent="0.25">
      <c r="A9" s="57" t="s">
        <v>686</v>
      </c>
      <c r="B9" s="54">
        <v>0</v>
      </c>
      <c r="C9" s="54">
        <v>0</v>
      </c>
      <c r="D9" s="54">
        <v>0</v>
      </c>
      <c r="E9" s="55">
        <f>'CRI-DE'!F79</f>
        <v>0</v>
      </c>
      <c r="F9" s="54">
        <v>0</v>
      </c>
      <c r="G9" s="54">
        <v>0</v>
      </c>
      <c r="H9" s="54">
        <v>0</v>
      </c>
    </row>
    <row r="10" spans="1:8" s="56" customFormat="1" ht="30" customHeight="1" x14ac:dyDescent="0.25">
      <c r="A10" s="57" t="s">
        <v>632</v>
      </c>
      <c r="B10" s="54">
        <v>19723979</v>
      </c>
      <c r="C10" s="54">
        <v>27500000</v>
      </c>
      <c r="D10" s="54">
        <v>28875001</v>
      </c>
      <c r="E10" s="55">
        <f>'CRI-DE'!F94</f>
        <v>55134210</v>
      </c>
      <c r="F10" s="54">
        <v>57890920</v>
      </c>
      <c r="G10" s="54">
        <v>60785466</v>
      </c>
      <c r="H10" s="54">
        <v>63824739</v>
      </c>
    </row>
    <row r="11" spans="1:8" s="56" customFormat="1" ht="30" customHeight="1" x14ac:dyDescent="0.25">
      <c r="A11" s="57" t="s">
        <v>470</v>
      </c>
      <c r="B11" s="54">
        <v>9729493</v>
      </c>
      <c r="C11" s="54">
        <v>11000000</v>
      </c>
      <c r="D11" s="54">
        <v>0</v>
      </c>
      <c r="E11" s="55">
        <f>'CRI-DE'!F115</f>
        <v>0</v>
      </c>
      <c r="F11" s="54">
        <v>0</v>
      </c>
      <c r="G11" s="54">
        <v>0</v>
      </c>
      <c r="H11" s="54">
        <v>0</v>
      </c>
    </row>
    <row r="12" spans="1:8" s="56" customFormat="1" ht="30" customHeight="1" x14ac:dyDescent="0.25">
      <c r="A12" s="58" t="s">
        <v>664</v>
      </c>
      <c r="B12" s="54">
        <v>0</v>
      </c>
      <c r="C12" s="54">
        <v>0</v>
      </c>
      <c r="D12" s="54">
        <v>0</v>
      </c>
      <c r="E12" s="55">
        <f>'CRI-DE'!D124</f>
        <v>0</v>
      </c>
      <c r="F12" s="54">
        <v>0</v>
      </c>
      <c r="G12" s="54">
        <v>0</v>
      </c>
      <c r="H12" s="54">
        <v>0</v>
      </c>
    </row>
    <row r="13" spans="1:8" s="56" customFormat="1" ht="30" customHeight="1" x14ac:dyDescent="0.25">
      <c r="A13" s="58" t="s">
        <v>648</v>
      </c>
      <c r="B13" s="54">
        <v>5558535</v>
      </c>
      <c r="C13" s="54">
        <v>2000000</v>
      </c>
      <c r="D13" s="54">
        <v>0</v>
      </c>
      <c r="E13" s="55">
        <f>'CRI-DE'!D110</f>
        <v>0</v>
      </c>
      <c r="F13" s="54">
        <v>0</v>
      </c>
      <c r="G13" s="54">
        <v>0</v>
      </c>
      <c r="H13" s="54">
        <v>0</v>
      </c>
    </row>
    <row r="14" spans="1:8" s="56" customFormat="1" ht="30" customHeight="1" x14ac:dyDescent="0.25">
      <c r="A14" s="57" t="s">
        <v>687</v>
      </c>
      <c r="B14" s="54">
        <v>0</v>
      </c>
      <c r="C14" s="54">
        <v>0</v>
      </c>
      <c r="D14" s="54">
        <v>0</v>
      </c>
      <c r="E14" s="55">
        <v>0</v>
      </c>
      <c r="F14" s="54">
        <v>0</v>
      </c>
      <c r="G14" s="54">
        <v>0</v>
      </c>
      <c r="H14" s="54">
        <v>0</v>
      </c>
    </row>
    <row r="15" spans="1:8" ht="15" customHeight="1" x14ac:dyDescent="0.25">
      <c r="A15" s="59" t="s">
        <v>688</v>
      </c>
      <c r="B15" s="60">
        <f>SUM(B3:B14)</f>
        <v>50207413</v>
      </c>
      <c r="C15" s="60">
        <f t="shared" ref="C15:H15" si="0">SUM(C3:C14)</f>
        <v>54630000</v>
      </c>
      <c r="D15" s="60">
        <f t="shared" si="0"/>
        <v>43711500</v>
      </c>
      <c r="E15" s="60">
        <f t="shared" si="0"/>
        <v>73799675</v>
      </c>
      <c r="F15" s="60">
        <f t="shared" si="0"/>
        <v>77489657</v>
      </c>
      <c r="G15" s="60">
        <f t="shared" si="0"/>
        <v>81364139</v>
      </c>
      <c r="H15" s="60">
        <f t="shared" si="0"/>
        <v>85432346</v>
      </c>
    </row>
    <row r="16" spans="1:8" x14ac:dyDescent="0.25">
      <c r="A16" s="50" t="s">
        <v>689</v>
      </c>
      <c r="B16" s="51"/>
      <c r="C16" s="51"/>
      <c r="D16" s="51"/>
      <c r="E16" s="51"/>
      <c r="F16" s="51"/>
      <c r="G16" s="51"/>
      <c r="H16" s="52"/>
    </row>
    <row r="17" spans="1:8" s="56" customFormat="1" ht="30" customHeight="1" x14ac:dyDescent="0.25">
      <c r="A17" s="61" t="s">
        <v>645</v>
      </c>
      <c r="B17" s="62">
        <v>0</v>
      </c>
      <c r="C17" s="62">
        <v>0</v>
      </c>
      <c r="D17" s="62">
        <v>11550000</v>
      </c>
      <c r="E17" s="55">
        <f>'CRI-DE'!E107</f>
        <v>22232462</v>
      </c>
      <c r="F17" s="62">
        <v>23344085</v>
      </c>
      <c r="G17" s="62">
        <v>24511289</v>
      </c>
      <c r="H17" s="62">
        <v>25736853</v>
      </c>
    </row>
    <row r="18" spans="1:8" s="56" customFormat="1" ht="30" customHeight="1" x14ac:dyDescent="0.25">
      <c r="A18" s="61" t="s">
        <v>648</v>
      </c>
      <c r="B18" s="62">
        <v>0</v>
      </c>
      <c r="C18" s="62">
        <v>0</v>
      </c>
      <c r="D18" s="62">
        <v>2100000</v>
      </c>
      <c r="E18" s="55">
        <f>'CRI-DE'!E110</f>
        <v>6000000</v>
      </c>
      <c r="F18" s="62">
        <v>6300000</v>
      </c>
      <c r="G18" s="62">
        <v>6615000</v>
      </c>
      <c r="H18" s="62">
        <v>6945750</v>
      </c>
    </row>
    <row r="19" spans="1:8" s="56" customFormat="1" ht="30" customHeight="1" x14ac:dyDescent="0.25">
      <c r="A19" s="61" t="s">
        <v>660</v>
      </c>
      <c r="B19" s="62">
        <v>0</v>
      </c>
      <c r="C19" s="62">
        <v>0</v>
      </c>
      <c r="D19" s="62">
        <v>0</v>
      </c>
      <c r="E19" s="55">
        <f>'CRI-DE'!E121</f>
        <v>0</v>
      </c>
      <c r="F19" s="62">
        <v>0</v>
      </c>
      <c r="G19" s="62">
        <v>0</v>
      </c>
      <c r="H19" s="62">
        <v>0</v>
      </c>
    </row>
    <row r="20" spans="1:8" s="56" customFormat="1" ht="30" customHeight="1" x14ac:dyDescent="0.25">
      <c r="A20" s="61" t="s">
        <v>537</v>
      </c>
      <c r="B20" s="62">
        <v>0</v>
      </c>
      <c r="C20" s="62">
        <v>0</v>
      </c>
      <c r="D20" s="62">
        <v>0</v>
      </c>
      <c r="E20" s="55">
        <f>'CRI-DE'!E124</f>
        <v>0</v>
      </c>
      <c r="F20" s="62">
        <v>0</v>
      </c>
      <c r="G20" s="62">
        <v>0</v>
      </c>
      <c r="H20" s="62">
        <v>0</v>
      </c>
    </row>
    <row r="21" spans="1:8" s="56" customFormat="1" ht="30" customHeight="1" x14ac:dyDescent="0.25">
      <c r="A21" s="61" t="s">
        <v>690</v>
      </c>
      <c r="B21" s="62">
        <v>0</v>
      </c>
      <c r="C21" s="62">
        <v>0</v>
      </c>
      <c r="D21" s="62">
        <v>0</v>
      </c>
      <c r="E21" s="55">
        <v>0</v>
      </c>
      <c r="F21" s="62">
        <v>0</v>
      </c>
      <c r="G21" s="62">
        <v>0</v>
      </c>
      <c r="H21" s="62">
        <v>0</v>
      </c>
    </row>
    <row r="22" spans="1:8" x14ac:dyDescent="0.25">
      <c r="A22" s="59" t="s">
        <v>691</v>
      </c>
      <c r="B22" s="60">
        <f t="shared" ref="B22:H22" si="1">SUM(B17:B21)</f>
        <v>0</v>
      </c>
      <c r="C22" s="60">
        <f t="shared" si="1"/>
        <v>0</v>
      </c>
      <c r="D22" s="60">
        <f t="shared" si="1"/>
        <v>13650000</v>
      </c>
      <c r="E22" s="60">
        <f t="shared" si="1"/>
        <v>28232462</v>
      </c>
      <c r="F22" s="60">
        <f t="shared" si="1"/>
        <v>29644085</v>
      </c>
      <c r="G22" s="60">
        <f t="shared" si="1"/>
        <v>31126289</v>
      </c>
      <c r="H22" s="60">
        <f t="shared" si="1"/>
        <v>32682603</v>
      </c>
    </row>
    <row r="23" spans="1:8" s="56" customFormat="1" ht="30" customHeight="1" x14ac:dyDescent="0.25">
      <c r="A23" s="57" t="s">
        <v>692</v>
      </c>
      <c r="B23" s="55">
        <f>B29</f>
        <v>0</v>
      </c>
      <c r="C23" s="55">
        <f>C29</f>
        <v>0</v>
      </c>
      <c r="D23" s="55">
        <f>D29</f>
        <v>0</v>
      </c>
      <c r="E23" s="55">
        <f>E29</f>
        <v>0</v>
      </c>
      <c r="F23" s="63"/>
      <c r="G23" s="64"/>
      <c r="H23" s="65"/>
    </row>
    <row r="24" spans="1:8" x14ac:dyDescent="0.25">
      <c r="A24" s="66" t="s">
        <v>473</v>
      </c>
      <c r="B24" s="67">
        <f>B15+B22+B23</f>
        <v>50207413</v>
      </c>
      <c r="C24" s="67">
        <f t="shared" ref="C24:H24" si="2">C15+C22+C23</f>
        <v>54630000</v>
      </c>
      <c r="D24" s="67">
        <f t="shared" si="2"/>
        <v>57361500</v>
      </c>
      <c r="E24" s="67">
        <f t="shared" si="2"/>
        <v>102032137</v>
      </c>
      <c r="F24" s="67">
        <f t="shared" si="2"/>
        <v>107133742</v>
      </c>
      <c r="G24" s="67">
        <f t="shared" si="2"/>
        <v>112490428</v>
      </c>
      <c r="H24" s="67">
        <f t="shared" si="2"/>
        <v>118114949</v>
      </c>
    </row>
    <row r="25" spans="1:8" x14ac:dyDescent="0.25">
      <c r="A25" s="68"/>
      <c r="B25" s="64"/>
      <c r="C25" s="64"/>
      <c r="D25" s="64"/>
      <c r="E25" s="64"/>
      <c r="F25" s="69"/>
      <c r="G25" s="69"/>
      <c r="H25" s="69"/>
    </row>
    <row r="26" spans="1:8" x14ac:dyDescent="0.25">
      <c r="A26" s="70" t="s">
        <v>693</v>
      </c>
      <c r="B26" s="64"/>
      <c r="C26" s="64"/>
      <c r="D26" s="64"/>
      <c r="E26" s="64"/>
      <c r="F26" s="64"/>
      <c r="G26" s="64"/>
      <c r="H26" s="65"/>
    </row>
    <row r="27" spans="1:8" ht="30" x14ac:dyDescent="0.25">
      <c r="A27" s="71" t="s">
        <v>694</v>
      </c>
      <c r="B27" s="62">
        <v>0</v>
      </c>
      <c r="C27" s="62">
        <v>0</v>
      </c>
      <c r="D27" s="62">
        <v>0</v>
      </c>
      <c r="E27" s="55">
        <f>'CRI-DE'!D136</f>
        <v>0</v>
      </c>
      <c r="F27" s="62">
        <v>0</v>
      </c>
      <c r="G27" s="62">
        <v>0</v>
      </c>
      <c r="H27" s="62">
        <v>0</v>
      </c>
    </row>
    <row r="28" spans="1:8" ht="30" x14ac:dyDescent="0.25">
      <c r="A28" s="72" t="s">
        <v>695</v>
      </c>
      <c r="B28" s="62">
        <v>0</v>
      </c>
      <c r="C28" s="62">
        <v>0</v>
      </c>
      <c r="D28" s="62">
        <v>0</v>
      </c>
      <c r="E28" s="55">
        <f>'CRI-DE'!E136</f>
        <v>0</v>
      </c>
      <c r="F28" s="62">
        <v>0</v>
      </c>
      <c r="G28" s="62">
        <v>0</v>
      </c>
      <c r="H28" s="62">
        <v>0</v>
      </c>
    </row>
    <row r="29" spans="1:8" x14ac:dyDescent="0.25">
      <c r="A29" s="73" t="s">
        <v>538</v>
      </c>
      <c r="B29" s="74">
        <f t="shared" ref="B29:H29" si="3">SUM(B27:B28)</f>
        <v>0</v>
      </c>
      <c r="C29" s="74">
        <f t="shared" si="3"/>
        <v>0</v>
      </c>
      <c r="D29" s="74">
        <f t="shared" si="3"/>
        <v>0</v>
      </c>
      <c r="E29" s="74">
        <f t="shared" si="3"/>
        <v>0</v>
      </c>
      <c r="F29" s="74">
        <f t="shared" si="3"/>
        <v>0</v>
      </c>
      <c r="G29" s="74">
        <f t="shared" si="3"/>
        <v>0</v>
      </c>
      <c r="H29" s="74">
        <f t="shared" si="3"/>
        <v>0</v>
      </c>
    </row>
    <row r="30" spans="1:8" ht="5.25" customHeight="1" x14ac:dyDescent="0.25"/>
    <row r="33" spans="1:9" s="48" customFormat="1" hidden="1" x14ac:dyDescent="0.25">
      <c r="A33" s="49"/>
      <c r="B33"/>
      <c r="C33"/>
      <c r="D33"/>
      <c r="E33"/>
      <c r="F33"/>
      <c r="G33"/>
      <c r="H33"/>
      <c r="I33"/>
    </row>
    <row r="34" spans="1:9" s="48" customFormat="1" hidden="1" x14ac:dyDescent="0.25">
      <c r="A34" s="49"/>
      <c r="B34"/>
      <c r="C34"/>
      <c r="D34"/>
      <c r="E34"/>
      <c r="F34"/>
      <c r="G34"/>
      <c r="H34"/>
      <c r="I34"/>
    </row>
    <row r="35" spans="1:9" s="48" customFormat="1" hidden="1" x14ac:dyDescent="0.25">
      <c r="A35" s="153">
        <f>SUM(B24:H24)</f>
        <v>601970169</v>
      </c>
      <c r="B35"/>
      <c r="C35"/>
      <c r="D35"/>
      <c r="E35"/>
      <c r="F35"/>
      <c r="G35"/>
      <c r="H35"/>
      <c r="I35"/>
    </row>
  </sheetData>
  <sheetProtection sheet="1" objects="1" scenarios="1"/>
  <conditionalFormatting sqref="B17:D21 F17:H21">
    <cfRule type="containsBlanks" dxfId="101" priority="9">
      <formula>LEN(TRIM(B17))=0</formula>
    </cfRule>
  </conditionalFormatting>
  <conditionalFormatting sqref="B3:D14">
    <cfRule type="containsBlanks" dxfId="100" priority="8">
      <formula>LEN(TRIM(B3))=0</formula>
    </cfRule>
  </conditionalFormatting>
  <conditionalFormatting sqref="B17:D18 F17:H18">
    <cfRule type="containsBlanks" dxfId="99" priority="7">
      <formula>LEN(TRIM(B17))=0</formula>
    </cfRule>
  </conditionalFormatting>
  <conditionalFormatting sqref="F3:H14">
    <cfRule type="containsBlanks" dxfId="98" priority="6">
      <formula>LEN(TRIM(F3))=0</formula>
    </cfRule>
  </conditionalFormatting>
  <conditionalFormatting sqref="B21">
    <cfRule type="containsBlanks" dxfId="97" priority="5">
      <formula>LEN(TRIM(B21))=0</formula>
    </cfRule>
  </conditionalFormatting>
  <conditionalFormatting sqref="B27:D28">
    <cfRule type="containsBlanks" dxfId="96" priority="4">
      <formula>LEN(TRIM(B27))=0</formula>
    </cfRule>
  </conditionalFormatting>
  <conditionalFormatting sqref="B27:D28">
    <cfRule type="containsBlanks" dxfId="95" priority="3">
      <formula>LEN(TRIM(B27))=0</formula>
    </cfRule>
  </conditionalFormatting>
  <conditionalFormatting sqref="F27:H28">
    <cfRule type="containsBlanks" dxfId="94" priority="2">
      <formula>LEN(TRIM(F27))=0</formula>
    </cfRule>
  </conditionalFormatting>
  <conditionalFormatting sqref="F27:H28">
    <cfRule type="containsBlanks" dxfId="93" priority="1">
      <formula>LEN(TRIM(F27))=0</formula>
    </cfRule>
  </conditionalFormatting>
  <dataValidations count="1">
    <dataValidation type="whole" operator="greaterThanOrEqual" allowBlank="1" showInputMessage="1" showErrorMessage="1" errorTitle="Valor de la celda" error="La celda sólo permite números enteros y en positivo, favor de capturar cantidades sin centavos y evitar números en negativos." sqref="F27:H28 F3:H14 F17:H21 B17:D21 B27:D28 B3:C14 D4:D14 D3" xr:uid="{00000000-0002-0000-0500-000000000000}">
      <formula1>0</formula1>
    </dataValidation>
  </dataValidations>
  <printOptions horizontalCentered="1"/>
  <pageMargins left="0.70866141732283472" right="0.70866141732283472" top="1.08" bottom="0.74803149606299213" header="0.51181102362204722" footer="0.31496062992125984"/>
  <pageSetup scale="64" orientation="landscape" horizontalDpi="4294967295" verticalDpi="4294967295" r:id="rId1"/>
  <headerFooter>
    <oddHeader>&amp;C&amp;"-,Negrita"&amp;14RESULTADO Y PROYECCIÓN DE INGRESOS - LDFEnte público: de &amp;FEjercicio fiscal 2020</oddHeader>
    <oddFooter>&amp;RPágina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>
    <tabColor theme="8"/>
  </sheetPr>
  <dimension ref="A1:G144"/>
  <sheetViews>
    <sheetView showGridLines="0" workbookViewId="0">
      <pane ySplit="1" topLeftCell="A116" activePane="bottomLeft" state="frozen"/>
      <selection activeCell="B2" sqref="B2"/>
      <selection pane="bottomLeft" activeCell="D4" sqref="D4"/>
    </sheetView>
  </sheetViews>
  <sheetFormatPr baseColWidth="10" defaultColWidth="0" defaultRowHeight="15" zeroHeight="1" x14ac:dyDescent="0.25"/>
  <cols>
    <col min="1" max="1" width="6" style="90" bestFit="1" customWidth="1"/>
    <col min="2" max="2" width="1.140625" style="91" customWidth="1"/>
    <col min="3" max="3" width="67.140625" style="92" customWidth="1"/>
    <col min="4" max="6" width="17.42578125" style="11" bestFit="1" customWidth="1"/>
    <col min="7" max="7" width="1" style="11" customWidth="1"/>
    <col min="8" max="16384" width="11.42578125" style="11" hidden="1"/>
  </cols>
  <sheetData>
    <row r="1" spans="1:6" ht="45" x14ac:dyDescent="0.25">
      <c r="A1" s="75" t="s">
        <v>559</v>
      </c>
      <c r="B1" s="360" t="s">
        <v>30</v>
      </c>
      <c r="C1" s="361"/>
      <c r="D1" s="76" t="s">
        <v>696</v>
      </c>
      <c r="E1" s="76" t="s">
        <v>697</v>
      </c>
      <c r="F1" s="77" t="s">
        <v>572</v>
      </c>
    </row>
    <row r="2" spans="1:6" x14ac:dyDescent="0.25">
      <c r="A2" s="78">
        <v>1000</v>
      </c>
      <c r="B2" s="362" t="s">
        <v>457</v>
      </c>
      <c r="C2" s="363"/>
      <c r="D2" s="79">
        <f>D3+D5+D9+D10+D11+D12+D13+D19</f>
        <v>14781102</v>
      </c>
      <c r="E2" s="79">
        <f>E3+E5+E9+E10+E11+E12+E13+E19</f>
        <v>0</v>
      </c>
      <c r="F2" s="79">
        <f>D2+E2</f>
        <v>14781102</v>
      </c>
    </row>
    <row r="3" spans="1:6" x14ac:dyDescent="0.25">
      <c r="A3" s="80">
        <v>1100</v>
      </c>
      <c r="B3" s="364" t="s">
        <v>573</v>
      </c>
      <c r="C3" s="365"/>
      <c r="D3" s="60">
        <f>SUM(D4)</f>
        <v>5000</v>
      </c>
      <c r="E3" s="60">
        <f>SUM(E4)</f>
        <v>0</v>
      </c>
      <c r="F3" s="60">
        <f t="shared" ref="F3:F66" si="0">D3+E3</f>
        <v>5000</v>
      </c>
    </row>
    <row r="4" spans="1:6" x14ac:dyDescent="0.25">
      <c r="A4" s="350">
        <v>1101</v>
      </c>
      <c r="B4" s="351"/>
      <c r="C4" s="81" t="s">
        <v>458</v>
      </c>
      <c r="D4" s="82">
        <f>'CRI-M'!O4</f>
        <v>5000</v>
      </c>
      <c r="E4" s="83"/>
      <c r="F4" s="83">
        <f t="shared" si="0"/>
        <v>5000</v>
      </c>
    </row>
    <row r="5" spans="1:6" x14ac:dyDescent="0.25">
      <c r="A5" s="80">
        <v>1200</v>
      </c>
      <c r="B5" s="356" t="s">
        <v>574</v>
      </c>
      <c r="C5" s="357"/>
      <c r="D5" s="60">
        <f>SUM(D6:D8)</f>
        <v>14583460</v>
      </c>
      <c r="E5" s="60">
        <f>SUM(E6:E8)</f>
        <v>0</v>
      </c>
      <c r="F5" s="60">
        <f t="shared" si="0"/>
        <v>14583460</v>
      </c>
    </row>
    <row r="6" spans="1:6" x14ac:dyDescent="0.25">
      <c r="A6" s="350">
        <v>1201</v>
      </c>
      <c r="B6" s="351"/>
      <c r="C6" s="81" t="s">
        <v>459</v>
      </c>
      <c r="D6" s="82">
        <f>'CRI-M'!O6</f>
        <v>9813464</v>
      </c>
      <c r="E6" s="83"/>
      <c r="F6" s="83">
        <f t="shared" si="0"/>
        <v>9813464</v>
      </c>
    </row>
    <row r="7" spans="1:6" x14ac:dyDescent="0.25">
      <c r="A7" s="350">
        <v>1202</v>
      </c>
      <c r="B7" s="351"/>
      <c r="C7" s="81" t="s">
        <v>575</v>
      </c>
      <c r="D7" s="82">
        <f>'CRI-M'!O7</f>
        <v>4337964</v>
      </c>
      <c r="E7" s="83"/>
      <c r="F7" s="83">
        <f t="shared" si="0"/>
        <v>4337964</v>
      </c>
    </row>
    <row r="8" spans="1:6" x14ac:dyDescent="0.25">
      <c r="A8" s="350">
        <v>1203</v>
      </c>
      <c r="B8" s="351"/>
      <c r="C8" s="81" t="s">
        <v>460</v>
      </c>
      <c r="D8" s="82">
        <f>'CRI-M'!O8</f>
        <v>432032</v>
      </c>
      <c r="E8" s="83"/>
      <c r="F8" s="83">
        <f t="shared" si="0"/>
        <v>432032</v>
      </c>
    </row>
    <row r="9" spans="1:6" x14ac:dyDescent="0.25">
      <c r="A9" s="80">
        <v>1300</v>
      </c>
      <c r="B9" s="356" t="s">
        <v>576</v>
      </c>
      <c r="C9" s="357"/>
      <c r="D9" s="84">
        <v>0</v>
      </c>
      <c r="E9" s="84">
        <v>0</v>
      </c>
      <c r="F9" s="84">
        <f t="shared" si="0"/>
        <v>0</v>
      </c>
    </row>
    <row r="10" spans="1:6" x14ac:dyDescent="0.25">
      <c r="A10" s="80">
        <v>1400</v>
      </c>
      <c r="B10" s="356" t="s">
        <v>577</v>
      </c>
      <c r="C10" s="357"/>
      <c r="D10" s="84">
        <v>0</v>
      </c>
      <c r="E10" s="84">
        <v>0</v>
      </c>
      <c r="F10" s="84">
        <f t="shared" si="0"/>
        <v>0</v>
      </c>
    </row>
    <row r="11" spans="1:6" x14ac:dyDescent="0.25">
      <c r="A11" s="80">
        <v>1500</v>
      </c>
      <c r="B11" s="356" t="s">
        <v>578</v>
      </c>
      <c r="C11" s="357"/>
      <c r="D11" s="84">
        <v>0</v>
      </c>
      <c r="E11" s="84">
        <v>0</v>
      </c>
      <c r="F11" s="84">
        <f t="shared" si="0"/>
        <v>0</v>
      </c>
    </row>
    <row r="12" spans="1:6" x14ac:dyDescent="0.25">
      <c r="A12" s="80">
        <v>1600</v>
      </c>
      <c r="B12" s="356" t="s">
        <v>579</v>
      </c>
      <c r="C12" s="357"/>
      <c r="D12" s="84">
        <v>0</v>
      </c>
      <c r="E12" s="84">
        <v>0</v>
      </c>
      <c r="F12" s="84">
        <f t="shared" si="0"/>
        <v>0</v>
      </c>
    </row>
    <row r="13" spans="1:6" x14ac:dyDescent="0.25">
      <c r="A13" s="80">
        <v>1700</v>
      </c>
      <c r="B13" s="356" t="s">
        <v>580</v>
      </c>
      <c r="C13" s="357"/>
      <c r="D13" s="84">
        <f>SUM(D14:D18)</f>
        <v>192642</v>
      </c>
      <c r="E13" s="84">
        <f>SUM(E14:E18)</f>
        <v>0</v>
      </c>
      <c r="F13" s="84">
        <f t="shared" si="0"/>
        <v>192642</v>
      </c>
    </row>
    <row r="14" spans="1:6" x14ac:dyDescent="0.25">
      <c r="A14" s="350">
        <v>1701</v>
      </c>
      <c r="B14" s="351"/>
      <c r="C14" s="81" t="s">
        <v>461</v>
      </c>
      <c r="D14" s="82">
        <f>'CRI-M'!O14</f>
        <v>180321</v>
      </c>
      <c r="E14" s="83"/>
      <c r="F14" s="83">
        <f t="shared" si="0"/>
        <v>180321</v>
      </c>
    </row>
    <row r="15" spans="1:6" x14ac:dyDescent="0.25">
      <c r="A15" s="350">
        <v>1702</v>
      </c>
      <c r="B15" s="351"/>
      <c r="C15" s="81" t="s">
        <v>581</v>
      </c>
      <c r="D15" s="82">
        <f>'CRI-M'!O15</f>
        <v>0</v>
      </c>
      <c r="E15" s="83"/>
      <c r="F15" s="83">
        <f t="shared" si="0"/>
        <v>0</v>
      </c>
    </row>
    <row r="16" spans="1:6" x14ac:dyDescent="0.25">
      <c r="A16" s="350">
        <v>1703</v>
      </c>
      <c r="B16" s="351"/>
      <c r="C16" s="81" t="s">
        <v>462</v>
      </c>
      <c r="D16" s="82">
        <f>'CRI-M'!O16</f>
        <v>12321</v>
      </c>
      <c r="E16" s="83"/>
      <c r="F16" s="83">
        <f t="shared" si="0"/>
        <v>12321</v>
      </c>
    </row>
    <row r="17" spans="1:6" x14ac:dyDescent="0.25">
      <c r="A17" s="350">
        <v>1704</v>
      </c>
      <c r="B17" s="351"/>
      <c r="C17" s="81" t="s">
        <v>582</v>
      </c>
      <c r="D17" s="82">
        <f>'CRI-M'!O17</f>
        <v>0</v>
      </c>
      <c r="E17" s="83"/>
      <c r="F17" s="83">
        <f t="shared" si="0"/>
        <v>0</v>
      </c>
    </row>
    <row r="18" spans="1:6" x14ac:dyDescent="0.25">
      <c r="A18" s="350">
        <v>1709</v>
      </c>
      <c r="B18" s="351"/>
      <c r="C18" s="81" t="s">
        <v>463</v>
      </c>
      <c r="D18" s="82">
        <f>'CRI-M'!O18</f>
        <v>0</v>
      </c>
      <c r="E18" s="83"/>
      <c r="F18" s="83">
        <f t="shared" si="0"/>
        <v>0</v>
      </c>
    </row>
    <row r="19" spans="1:6" x14ac:dyDescent="0.25">
      <c r="A19" s="80">
        <v>1800</v>
      </c>
      <c r="B19" s="356" t="s">
        <v>583</v>
      </c>
      <c r="C19" s="357"/>
      <c r="D19" s="84">
        <f>SUM(D20)</f>
        <v>0</v>
      </c>
      <c r="E19" s="84">
        <f>SUM(E20)</f>
        <v>0</v>
      </c>
      <c r="F19" s="84">
        <f t="shared" si="0"/>
        <v>0</v>
      </c>
    </row>
    <row r="20" spans="1:6" x14ac:dyDescent="0.25">
      <c r="A20" s="346">
        <v>1801</v>
      </c>
      <c r="B20" s="347"/>
      <c r="C20" s="85" t="s">
        <v>583</v>
      </c>
      <c r="D20" s="82">
        <f>'CRI-M'!O20</f>
        <v>0</v>
      </c>
      <c r="E20" s="83"/>
      <c r="F20" s="83">
        <f t="shared" si="0"/>
        <v>0</v>
      </c>
    </row>
    <row r="21" spans="1:6" x14ac:dyDescent="0.25">
      <c r="A21" s="78">
        <v>2000</v>
      </c>
      <c r="B21" s="358" t="s">
        <v>464</v>
      </c>
      <c r="C21" s="359"/>
      <c r="D21" s="79">
        <f>SUM(D22:D26)</f>
        <v>0</v>
      </c>
      <c r="E21" s="79">
        <f>SUM(E22:E26)</f>
        <v>0</v>
      </c>
      <c r="F21" s="79">
        <f t="shared" si="0"/>
        <v>0</v>
      </c>
    </row>
    <row r="22" spans="1:6" x14ac:dyDescent="0.25">
      <c r="A22" s="80">
        <v>2100</v>
      </c>
      <c r="B22" s="356" t="s">
        <v>584</v>
      </c>
      <c r="C22" s="357"/>
      <c r="D22" s="60"/>
      <c r="E22" s="60"/>
      <c r="F22" s="60">
        <f t="shared" si="0"/>
        <v>0</v>
      </c>
    </row>
    <row r="23" spans="1:6" x14ac:dyDescent="0.25">
      <c r="A23" s="80">
        <v>2200</v>
      </c>
      <c r="B23" s="356" t="s">
        <v>698</v>
      </c>
      <c r="C23" s="357"/>
      <c r="D23" s="60"/>
      <c r="E23" s="60"/>
      <c r="F23" s="60">
        <f t="shared" si="0"/>
        <v>0</v>
      </c>
    </row>
    <row r="24" spans="1:6" x14ac:dyDescent="0.25">
      <c r="A24" s="80">
        <v>2300</v>
      </c>
      <c r="B24" s="356" t="s">
        <v>586</v>
      </c>
      <c r="C24" s="357"/>
      <c r="D24" s="60"/>
      <c r="E24" s="60"/>
      <c r="F24" s="60">
        <f t="shared" si="0"/>
        <v>0</v>
      </c>
    </row>
    <row r="25" spans="1:6" x14ac:dyDescent="0.25">
      <c r="A25" s="80">
        <v>2400</v>
      </c>
      <c r="B25" s="356" t="s">
        <v>699</v>
      </c>
      <c r="C25" s="357"/>
      <c r="D25" s="60"/>
      <c r="E25" s="60"/>
      <c r="F25" s="60">
        <f t="shared" si="0"/>
        <v>0</v>
      </c>
    </row>
    <row r="26" spans="1:6" x14ac:dyDescent="0.25">
      <c r="A26" s="80">
        <v>2500</v>
      </c>
      <c r="B26" s="356" t="s">
        <v>700</v>
      </c>
      <c r="C26" s="357"/>
      <c r="D26" s="60"/>
      <c r="E26" s="60"/>
      <c r="F26" s="60">
        <f t="shared" si="0"/>
        <v>0</v>
      </c>
    </row>
    <row r="27" spans="1:6" x14ac:dyDescent="0.25">
      <c r="A27" s="78">
        <v>3000</v>
      </c>
      <c r="B27" s="358" t="s">
        <v>465</v>
      </c>
      <c r="C27" s="359"/>
      <c r="D27" s="79">
        <f>SUM(D28)</f>
        <v>0</v>
      </c>
      <c r="E27" s="79">
        <f>SUM(E28)</f>
        <v>0</v>
      </c>
      <c r="F27" s="79">
        <f t="shared" si="0"/>
        <v>0</v>
      </c>
    </row>
    <row r="28" spans="1:6" x14ac:dyDescent="0.25">
      <c r="A28" s="80">
        <v>3100</v>
      </c>
      <c r="B28" s="356" t="s">
        <v>589</v>
      </c>
      <c r="C28" s="357"/>
      <c r="D28" s="60">
        <f>SUM(D29)</f>
        <v>0</v>
      </c>
      <c r="E28" s="60">
        <f>SUM(E29)</f>
        <v>0</v>
      </c>
      <c r="F28" s="60">
        <f t="shared" si="0"/>
        <v>0</v>
      </c>
    </row>
    <row r="29" spans="1:6" x14ac:dyDescent="0.25">
      <c r="A29" s="350">
        <v>3101</v>
      </c>
      <c r="B29" s="351"/>
      <c r="C29" s="81" t="s">
        <v>589</v>
      </c>
      <c r="D29" s="82">
        <f>'CRI-M'!O29</f>
        <v>0</v>
      </c>
      <c r="E29" s="83"/>
      <c r="F29" s="83">
        <f t="shared" si="0"/>
        <v>0</v>
      </c>
    </row>
    <row r="30" spans="1:6" x14ac:dyDescent="0.25">
      <c r="A30" s="78">
        <v>4000</v>
      </c>
      <c r="B30" s="358" t="s">
        <v>466</v>
      </c>
      <c r="C30" s="359"/>
      <c r="D30" s="79">
        <f>D31+D36+D37+D52+D54</f>
        <v>3707290</v>
      </c>
      <c r="E30" s="79">
        <f>E31+E36+E37+E52+E54</f>
        <v>0</v>
      </c>
      <c r="F30" s="79">
        <f t="shared" si="0"/>
        <v>3707290</v>
      </c>
    </row>
    <row r="31" spans="1:6" ht="30" customHeight="1" x14ac:dyDescent="0.25">
      <c r="A31" s="80">
        <v>4100</v>
      </c>
      <c r="B31" s="339" t="s">
        <v>590</v>
      </c>
      <c r="C31" s="340"/>
      <c r="D31" s="60">
        <f>SUM(D32:D35)</f>
        <v>298000</v>
      </c>
      <c r="E31" s="60">
        <f>SUM(E32:E35)</f>
        <v>0</v>
      </c>
      <c r="F31" s="60">
        <f t="shared" si="0"/>
        <v>298000</v>
      </c>
    </row>
    <row r="32" spans="1:6" x14ac:dyDescent="0.25">
      <c r="A32" s="350">
        <v>4101</v>
      </c>
      <c r="B32" s="351"/>
      <c r="C32" s="81" t="s">
        <v>591</v>
      </c>
      <c r="D32" s="82">
        <f>'CRI-M'!O32</f>
        <v>0</v>
      </c>
      <c r="E32" s="83"/>
      <c r="F32" s="83">
        <f t="shared" si="0"/>
        <v>0</v>
      </c>
    </row>
    <row r="33" spans="1:6" x14ac:dyDescent="0.25">
      <c r="A33" s="350">
        <v>4102</v>
      </c>
      <c r="B33" s="351"/>
      <c r="C33" s="81" t="s">
        <v>592</v>
      </c>
      <c r="D33" s="82">
        <f>'CRI-M'!O33</f>
        <v>0</v>
      </c>
      <c r="E33" s="83"/>
      <c r="F33" s="83">
        <f t="shared" si="0"/>
        <v>0</v>
      </c>
    </row>
    <row r="34" spans="1:6" x14ac:dyDescent="0.25">
      <c r="A34" s="350">
        <v>4103</v>
      </c>
      <c r="B34" s="351"/>
      <c r="C34" s="81" t="s">
        <v>593</v>
      </c>
      <c r="D34" s="82">
        <f>'CRI-M'!O34</f>
        <v>18000</v>
      </c>
      <c r="E34" s="83"/>
      <c r="F34" s="83">
        <f t="shared" si="0"/>
        <v>18000</v>
      </c>
    </row>
    <row r="35" spans="1:6" x14ac:dyDescent="0.25">
      <c r="A35" s="350">
        <v>4104</v>
      </c>
      <c r="B35" s="351"/>
      <c r="C35" s="81" t="s">
        <v>701</v>
      </c>
      <c r="D35" s="82">
        <f>'CRI-M'!O35</f>
        <v>280000</v>
      </c>
      <c r="E35" s="83"/>
      <c r="F35" s="83">
        <f t="shared" si="0"/>
        <v>280000</v>
      </c>
    </row>
    <row r="36" spans="1:6" x14ac:dyDescent="0.25">
      <c r="A36" s="80">
        <v>4200</v>
      </c>
      <c r="B36" s="339" t="s">
        <v>595</v>
      </c>
      <c r="C36" s="340"/>
      <c r="D36" s="60"/>
      <c r="E36" s="60"/>
      <c r="F36" s="60">
        <f t="shared" si="0"/>
        <v>0</v>
      </c>
    </row>
    <row r="37" spans="1:6" x14ac:dyDescent="0.25">
      <c r="A37" s="80">
        <v>4300</v>
      </c>
      <c r="B37" s="339" t="s">
        <v>596</v>
      </c>
      <c r="C37" s="340"/>
      <c r="D37" s="60">
        <f>SUM(D38:D51)</f>
        <v>2199077</v>
      </c>
      <c r="E37" s="60">
        <f>SUM(E38:E51)</f>
        <v>0</v>
      </c>
      <c r="F37" s="60">
        <f t="shared" si="0"/>
        <v>2199077</v>
      </c>
    </row>
    <row r="38" spans="1:6" x14ac:dyDescent="0.25">
      <c r="A38" s="350" t="s">
        <v>702</v>
      </c>
      <c r="B38" s="351"/>
      <c r="C38" s="81" t="s">
        <v>597</v>
      </c>
      <c r="D38" s="82">
        <f>'CRI-M'!O38</f>
        <v>290000</v>
      </c>
      <c r="E38" s="83"/>
      <c r="F38" s="83">
        <f t="shared" si="0"/>
        <v>290000</v>
      </c>
    </row>
    <row r="39" spans="1:6" x14ac:dyDescent="0.25">
      <c r="A39" s="350" t="s">
        <v>703</v>
      </c>
      <c r="B39" s="351"/>
      <c r="C39" s="81" t="s">
        <v>598</v>
      </c>
      <c r="D39" s="82">
        <f>'CRI-M'!O39</f>
        <v>18000</v>
      </c>
      <c r="E39" s="83"/>
      <c r="F39" s="83">
        <f t="shared" si="0"/>
        <v>18000</v>
      </c>
    </row>
    <row r="40" spans="1:6" ht="30" x14ac:dyDescent="0.25">
      <c r="A40" s="350">
        <v>4303</v>
      </c>
      <c r="B40" s="351"/>
      <c r="C40" s="81" t="s">
        <v>599</v>
      </c>
      <c r="D40" s="82">
        <f>'CRI-M'!O40</f>
        <v>234212</v>
      </c>
      <c r="E40" s="83"/>
      <c r="F40" s="83">
        <f t="shared" si="0"/>
        <v>234212</v>
      </c>
    </row>
    <row r="41" spans="1:6" x14ac:dyDescent="0.25">
      <c r="A41" s="350">
        <v>4304</v>
      </c>
      <c r="B41" s="351"/>
      <c r="C41" s="81" t="s">
        <v>600</v>
      </c>
      <c r="D41" s="82">
        <f>'CRI-M'!O41</f>
        <v>0</v>
      </c>
      <c r="E41" s="83"/>
      <c r="F41" s="83">
        <f t="shared" si="0"/>
        <v>0</v>
      </c>
    </row>
    <row r="42" spans="1:6" x14ac:dyDescent="0.25">
      <c r="A42" s="350">
        <v>4305</v>
      </c>
      <c r="B42" s="351"/>
      <c r="C42" s="81" t="s">
        <v>601</v>
      </c>
      <c r="D42" s="82">
        <f>'CRI-M'!O42</f>
        <v>1011</v>
      </c>
      <c r="E42" s="83"/>
      <c r="F42" s="83">
        <f t="shared" si="0"/>
        <v>1011</v>
      </c>
    </row>
    <row r="43" spans="1:6" x14ac:dyDescent="0.25">
      <c r="A43" s="350">
        <v>4306</v>
      </c>
      <c r="B43" s="351"/>
      <c r="C43" s="81" t="s">
        <v>602</v>
      </c>
      <c r="D43" s="82">
        <f>'CRI-M'!O43</f>
        <v>287543</v>
      </c>
      <c r="E43" s="83"/>
      <c r="F43" s="83">
        <f t="shared" si="0"/>
        <v>287543</v>
      </c>
    </row>
    <row r="44" spans="1:6" x14ac:dyDescent="0.25">
      <c r="A44" s="350">
        <v>4307</v>
      </c>
      <c r="B44" s="351"/>
      <c r="C44" s="81" t="s">
        <v>603</v>
      </c>
      <c r="D44" s="82">
        <f>'CRI-M'!O44</f>
        <v>0</v>
      </c>
      <c r="E44" s="83"/>
      <c r="F44" s="83">
        <f t="shared" si="0"/>
        <v>0</v>
      </c>
    </row>
    <row r="45" spans="1:6" x14ac:dyDescent="0.25">
      <c r="A45" s="350">
        <v>4308</v>
      </c>
      <c r="B45" s="351"/>
      <c r="C45" s="81" t="s">
        <v>604</v>
      </c>
      <c r="D45" s="82">
        <f>'CRI-M'!O45</f>
        <v>17758</v>
      </c>
      <c r="E45" s="83"/>
      <c r="F45" s="83">
        <f t="shared" si="0"/>
        <v>17758</v>
      </c>
    </row>
    <row r="46" spans="1:6" ht="30" x14ac:dyDescent="0.25">
      <c r="A46" s="350">
        <v>4309</v>
      </c>
      <c r="B46" s="351"/>
      <c r="C46" s="81" t="s">
        <v>605</v>
      </c>
      <c r="D46" s="82">
        <f>'CRI-M'!O46</f>
        <v>150000</v>
      </c>
      <c r="E46" s="83"/>
      <c r="F46" s="83">
        <f t="shared" si="0"/>
        <v>150000</v>
      </c>
    </row>
    <row r="47" spans="1:6" ht="30" x14ac:dyDescent="0.25">
      <c r="A47" s="350">
        <v>4310</v>
      </c>
      <c r="B47" s="351"/>
      <c r="C47" s="81" t="s">
        <v>606</v>
      </c>
      <c r="D47" s="82">
        <f>'CRI-M'!O47</f>
        <v>0</v>
      </c>
      <c r="E47" s="83"/>
      <c r="F47" s="83">
        <f t="shared" si="0"/>
        <v>0</v>
      </c>
    </row>
    <row r="48" spans="1:6" x14ac:dyDescent="0.25">
      <c r="A48" s="350">
        <v>4311</v>
      </c>
      <c r="B48" s="351"/>
      <c r="C48" s="81" t="s">
        <v>607</v>
      </c>
      <c r="D48" s="82">
        <f>'CRI-M'!O48</f>
        <v>310000</v>
      </c>
      <c r="E48" s="83"/>
      <c r="F48" s="83">
        <f t="shared" si="0"/>
        <v>310000</v>
      </c>
    </row>
    <row r="49" spans="1:6" x14ac:dyDescent="0.25">
      <c r="A49" s="350">
        <v>4312</v>
      </c>
      <c r="B49" s="351"/>
      <c r="C49" s="81" t="s">
        <v>608</v>
      </c>
      <c r="D49" s="82">
        <f>'CRI-M'!O49</f>
        <v>0</v>
      </c>
      <c r="E49" s="83"/>
      <c r="F49" s="83">
        <f t="shared" si="0"/>
        <v>0</v>
      </c>
    </row>
    <row r="50" spans="1:6" x14ac:dyDescent="0.25">
      <c r="A50" s="350">
        <v>4313</v>
      </c>
      <c r="B50" s="351"/>
      <c r="C50" s="81" t="s">
        <v>609</v>
      </c>
      <c r="D50" s="82">
        <f>'CRI-M'!O50</f>
        <v>445663</v>
      </c>
      <c r="E50" s="83"/>
      <c r="F50" s="83">
        <f t="shared" si="0"/>
        <v>445663</v>
      </c>
    </row>
    <row r="51" spans="1:6" x14ac:dyDescent="0.25">
      <c r="A51" s="350">
        <v>4314</v>
      </c>
      <c r="B51" s="351"/>
      <c r="C51" s="81" t="s">
        <v>610</v>
      </c>
      <c r="D51" s="82">
        <f>'CRI-M'!O51</f>
        <v>444890</v>
      </c>
      <c r="E51" s="83"/>
      <c r="F51" s="83">
        <f t="shared" si="0"/>
        <v>444890</v>
      </c>
    </row>
    <row r="52" spans="1:6" x14ac:dyDescent="0.25">
      <c r="A52" s="80">
        <v>4400</v>
      </c>
      <c r="B52" s="339" t="s">
        <v>611</v>
      </c>
      <c r="C52" s="340"/>
      <c r="D52" s="60">
        <f>SUM(D53)</f>
        <v>1210213</v>
      </c>
      <c r="E52" s="60">
        <f>SUM(E53)</f>
        <v>0</v>
      </c>
      <c r="F52" s="60">
        <f t="shared" si="0"/>
        <v>1210213</v>
      </c>
    </row>
    <row r="53" spans="1:6" x14ac:dyDescent="0.25">
      <c r="A53" s="350">
        <v>4401</v>
      </c>
      <c r="B53" s="351"/>
      <c r="C53" s="81" t="s">
        <v>611</v>
      </c>
      <c r="D53" s="82">
        <f>'CRI-M'!O53</f>
        <v>1210213</v>
      </c>
      <c r="E53" s="83"/>
      <c r="F53" s="83">
        <f t="shared" si="0"/>
        <v>1210213</v>
      </c>
    </row>
    <row r="54" spans="1:6" x14ac:dyDescent="0.25">
      <c r="A54" s="80">
        <v>4500</v>
      </c>
      <c r="B54" s="339" t="s">
        <v>612</v>
      </c>
      <c r="C54" s="340"/>
      <c r="D54" s="60">
        <f>SUM(D55:D59)</f>
        <v>0</v>
      </c>
      <c r="E54" s="60">
        <f>SUM(E55:E59)</f>
        <v>0</v>
      </c>
      <c r="F54" s="60">
        <f t="shared" si="0"/>
        <v>0</v>
      </c>
    </row>
    <row r="55" spans="1:6" x14ac:dyDescent="0.25">
      <c r="A55" s="350">
        <v>4501</v>
      </c>
      <c r="B55" s="351"/>
      <c r="C55" s="81" t="s">
        <v>461</v>
      </c>
      <c r="D55" s="82">
        <f>'CRI-M'!O55</f>
        <v>0</v>
      </c>
      <c r="E55" s="83"/>
      <c r="F55" s="83">
        <f t="shared" si="0"/>
        <v>0</v>
      </c>
    </row>
    <row r="56" spans="1:6" x14ac:dyDescent="0.25">
      <c r="A56" s="350">
        <v>4502</v>
      </c>
      <c r="B56" s="351"/>
      <c r="C56" s="81" t="s">
        <v>581</v>
      </c>
      <c r="D56" s="82">
        <f>'CRI-M'!O56</f>
        <v>0</v>
      </c>
      <c r="E56" s="83"/>
      <c r="F56" s="83">
        <f t="shared" si="0"/>
        <v>0</v>
      </c>
    </row>
    <row r="57" spans="1:6" x14ac:dyDescent="0.25">
      <c r="A57" s="350">
        <v>4503</v>
      </c>
      <c r="B57" s="351"/>
      <c r="C57" s="81" t="s">
        <v>462</v>
      </c>
      <c r="D57" s="82">
        <f>'CRI-M'!O57</f>
        <v>0</v>
      </c>
      <c r="E57" s="83"/>
      <c r="F57" s="83">
        <f t="shared" si="0"/>
        <v>0</v>
      </c>
    </row>
    <row r="58" spans="1:6" x14ac:dyDescent="0.25">
      <c r="A58" s="350">
        <v>4504</v>
      </c>
      <c r="B58" s="351"/>
      <c r="C58" s="81" t="s">
        <v>582</v>
      </c>
      <c r="D58" s="82">
        <f>'CRI-M'!O58</f>
        <v>0</v>
      </c>
      <c r="E58" s="83"/>
      <c r="F58" s="83">
        <f t="shared" si="0"/>
        <v>0</v>
      </c>
    </row>
    <row r="59" spans="1:6" x14ac:dyDescent="0.25">
      <c r="A59" s="350">
        <v>4509</v>
      </c>
      <c r="B59" s="351"/>
      <c r="C59" s="81" t="s">
        <v>463</v>
      </c>
      <c r="D59" s="82">
        <f>'CRI-M'!O59</f>
        <v>0</v>
      </c>
      <c r="E59" s="83"/>
      <c r="F59" s="83">
        <f t="shared" si="0"/>
        <v>0</v>
      </c>
    </row>
    <row r="60" spans="1:6" x14ac:dyDescent="0.25">
      <c r="A60" s="78">
        <v>5000</v>
      </c>
      <c r="B60" s="348" t="s">
        <v>467</v>
      </c>
      <c r="C60" s="349"/>
      <c r="D60" s="79">
        <f>D61+D64</f>
        <v>116773</v>
      </c>
      <c r="E60" s="79">
        <f>E61+E64</f>
        <v>0</v>
      </c>
      <c r="F60" s="79">
        <f t="shared" si="0"/>
        <v>116773</v>
      </c>
    </row>
    <row r="61" spans="1:6" x14ac:dyDescent="0.25">
      <c r="A61" s="80">
        <v>5100</v>
      </c>
      <c r="B61" s="339" t="s">
        <v>534</v>
      </c>
      <c r="C61" s="340"/>
      <c r="D61" s="60">
        <f>SUM(D62:D63)</f>
        <v>116773</v>
      </c>
      <c r="E61" s="60">
        <f>SUM(E62:E63)</f>
        <v>0</v>
      </c>
      <c r="F61" s="60">
        <f t="shared" si="0"/>
        <v>116773</v>
      </c>
    </row>
    <row r="62" spans="1:6" ht="15" customHeight="1" x14ac:dyDescent="0.25">
      <c r="A62" s="350">
        <v>5101</v>
      </c>
      <c r="B62" s="351"/>
      <c r="C62" s="81" t="s">
        <v>613</v>
      </c>
      <c r="D62" s="82">
        <f>'CRI-M'!O62</f>
        <v>56432</v>
      </c>
      <c r="E62" s="83"/>
      <c r="F62" s="83">
        <f t="shared" si="0"/>
        <v>56432</v>
      </c>
    </row>
    <row r="63" spans="1:6" x14ac:dyDescent="0.25">
      <c r="A63" s="350">
        <v>5102</v>
      </c>
      <c r="B63" s="351"/>
      <c r="C63" s="81" t="s">
        <v>468</v>
      </c>
      <c r="D63" s="82">
        <f>'CRI-M'!O63</f>
        <v>60341</v>
      </c>
      <c r="E63" s="83"/>
      <c r="F63" s="83">
        <f t="shared" si="0"/>
        <v>60341</v>
      </c>
    </row>
    <row r="64" spans="1:6" x14ac:dyDescent="0.25">
      <c r="A64" s="80">
        <v>5200</v>
      </c>
      <c r="B64" s="339" t="s">
        <v>614</v>
      </c>
      <c r="C64" s="340"/>
      <c r="D64" s="60"/>
      <c r="E64" s="60"/>
      <c r="F64" s="60">
        <f t="shared" si="0"/>
        <v>0</v>
      </c>
    </row>
    <row r="65" spans="1:6" x14ac:dyDescent="0.25">
      <c r="A65" s="78">
        <v>6000</v>
      </c>
      <c r="B65" s="348" t="s">
        <v>469</v>
      </c>
      <c r="C65" s="349"/>
      <c r="D65" s="79">
        <f>D66+D70+D73</f>
        <v>60300</v>
      </c>
      <c r="E65" s="79">
        <f>E66+E70+E73</f>
        <v>0</v>
      </c>
      <c r="F65" s="79">
        <f t="shared" si="0"/>
        <v>60300</v>
      </c>
    </row>
    <row r="66" spans="1:6" x14ac:dyDescent="0.25">
      <c r="A66" s="80">
        <v>6100</v>
      </c>
      <c r="B66" s="339" t="s">
        <v>535</v>
      </c>
      <c r="C66" s="340"/>
      <c r="D66" s="60">
        <f>SUM(D67:D69)</f>
        <v>60000</v>
      </c>
      <c r="E66" s="60">
        <f>SUM(E67:E69)</f>
        <v>0</v>
      </c>
      <c r="F66" s="60">
        <f t="shared" si="0"/>
        <v>60000</v>
      </c>
    </row>
    <row r="67" spans="1:6" x14ac:dyDescent="0.25">
      <c r="A67" s="350">
        <v>6101</v>
      </c>
      <c r="B67" s="351"/>
      <c r="C67" s="81" t="s">
        <v>615</v>
      </c>
      <c r="D67" s="82">
        <f>'CRI-M'!O67</f>
        <v>0</v>
      </c>
      <c r="E67" s="83"/>
      <c r="F67" s="83">
        <f t="shared" ref="F67:F130" si="1">D67+E67</f>
        <v>0</v>
      </c>
    </row>
    <row r="68" spans="1:6" x14ac:dyDescent="0.25">
      <c r="A68" s="350">
        <v>6102</v>
      </c>
      <c r="B68" s="351"/>
      <c r="C68" s="81" t="s">
        <v>616</v>
      </c>
      <c r="D68" s="82">
        <f>'CRI-M'!O68</f>
        <v>0</v>
      </c>
      <c r="E68" s="83"/>
      <c r="F68" s="83">
        <f t="shared" si="1"/>
        <v>0</v>
      </c>
    </row>
    <row r="69" spans="1:6" x14ac:dyDescent="0.25">
      <c r="A69" s="350">
        <v>6103</v>
      </c>
      <c r="B69" s="351"/>
      <c r="C69" s="81" t="s">
        <v>617</v>
      </c>
      <c r="D69" s="82">
        <f>'CRI-M'!O69</f>
        <v>60000</v>
      </c>
      <c r="E69" s="83"/>
      <c r="F69" s="83">
        <f t="shared" si="1"/>
        <v>60000</v>
      </c>
    </row>
    <row r="70" spans="1:6" x14ac:dyDescent="0.25">
      <c r="A70" s="80">
        <v>6200</v>
      </c>
      <c r="B70" s="339" t="s">
        <v>618</v>
      </c>
      <c r="C70" s="340"/>
      <c r="D70" s="60">
        <f>SUM(D71:D72)</f>
        <v>0</v>
      </c>
      <c r="E70" s="60">
        <f>SUM(E71:E72)</f>
        <v>0</v>
      </c>
      <c r="F70" s="60">
        <f t="shared" si="1"/>
        <v>0</v>
      </c>
    </row>
    <row r="71" spans="1:6" x14ac:dyDescent="0.25">
      <c r="A71" s="350" t="s">
        <v>704</v>
      </c>
      <c r="B71" s="351"/>
      <c r="C71" s="86" t="s">
        <v>619</v>
      </c>
      <c r="D71" s="82">
        <f>'CRI-M'!O71</f>
        <v>0</v>
      </c>
      <c r="E71" s="83"/>
      <c r="F71" s="83">
        <f t="shared" si="1"/>
        <v>0</v>
      </c>
    </row>
    <row r="72" spans="1:6" x14ac:dyDescent="0.25">
      <c r="A72" s="350">
        <v>6202</v>
      </c>
      <c r="B72" s="351"/>
      <c r="C72" s="86" t="s">
        <v>705</v>
      </c>
      <c r="D72" s="82">
        <f>'CRI-M'!O72</f>
        <v>0</v>
      </c>
      <c r="E72" s="83"/>
      <c r="F72" s="83">
        <f t="shared" si="1"/>
        <v>0</v>
      </c>
    </row>
    <row r="73" spans="1:6" x14ac:dyDescent="0.25">
      <c r="A73" s="80">
        <v>6300</v>
      </c>
      <c r="B73" s="339" t="s">
        <v>621</v>
      </c>
      <c r="C73" s="340"/>
      <c r="D73" s="60">
        <f>SUM(D74:D78)</f>
        <v>300</v>
      </c>
      <c r="E73" s="60">
        <f>SUM(E74:E78)</f>
        <v>0</v>
      </c>
      <c r="F73" s="60">
        <f t="shared" si="1"/>
        <v>300</v>
      </c>
    </row>
    <row r="74" spans="1:6" x14ac:dyDescent="0.25">
      <c r="A74" s="350">
        <v>6301</v>
      </c>
      <c r="B74" s="351"/>
      <c r="C74" s="81" t="s">
        <v>461</v>
      </c>
      <c r="D74" s="82">
        <f>'CRI-M'!O74</f>
        <v>0</v>
      </c>
      <c r="E74" s="83"/>
      <c r="F74" s="83">
        <f t="shared" si="1"/>
        <v>0</v>
      </c>
    </row>
    <row r="75" spans="1:6" x14ac:dyDescent="0.25">
      <c r="A75" s="350">
        <v>6302</v>
      </c>
      <c r="B75" s="351"/>
      <c r="C75" s="81" t="s">
        <v>581</v>
      </c>
      <c r="D75" s="82">
        <f>'CRI-M'!O75</f>
        <v>0</v>
      </c>
      <c r="E75" s="83"/>
      <c r="F75" s="83">
        <f t="shared" si="1"/>
        <v>0</v>
      </c>
    </row>
    <row r="76" spans="1:6" x14ac:dyDescent="0.25">
      <c r="A76" s="350">
        <v>6303</v>
      </c>
      <c r="B76" s="351"/>
      <c r="C76" s="81" t="s">
        <v>462</v>
      </c>
      <c r="D76" s="82">
        <f>'CRI-M'!O76</f>
        <v>0</v>
      </c>
      <c r="E76" s="83"/>
      <c r="F76" s="83">
        <f t="shared" si="1"/>
        <v>0</v>
      </c>
    </row>
    <row r="77" spans="1:6" x14ac:dyDescent="0.25">
      <c r="A77" s="350">
        <v>6304</v>
      </c>
      <c r="B77" s="351"/>
      <c r="C77" s="81" t="s">
        <v>582</v>
      </c>
      <c r="D77" s="82">
        <f>'CRI-M'!O77</f>
        <v>0</v>
      </c>
      <c r="E77" s="83"/>
      <c r="F77" s="83">
        <f t="shared" si="1"/>
        <v>0</v>
      </c>
    </row>
    <row r="78" spans="1:6" x14ac:dyDescent="0.25">
      <c r="A78" s="350">
        <v>6309</v>
      </c>
      <c r="B78" s="351"/>
      <c r="C78" s="81" t="s">
        <v>463</v>
      </c>
      <c r="D78" s="82">
        <f>'CRI-M'!O78</f>
        <v>300</v>
      </c>
      <c r="E78" s="83"/>
      <c r="F78" s="83">
        <f t="shared" si="1"/>
        <v>300</v>
      </c>
    </row>
    <row r="79" spans="1:6" ht="30" customHeight="1" x14ac:dyDescent="0.25">
      <c r="A79" s="78">
        <v>7000</v>
      </c>
      <c r="B79" s="354" t="s">
        <v>471</v>
      </c>
      <c r="C79" s="355"/>
      <c r="D79" s="79">
        <f>D80+D82+D83+D85+D86+D87+D88+D90+D91</f>
        <v>0</v>
      </c>
      <c r="E79" s="79">
        <f>E80+E82+E83+E85+E86+E87+E88+E90+E91</f>
        <v>0</v>
      </c>
      <c r="F79" s="79">
        <f t="shared" si="1"/>
        <v>0</v>
      </c>
    </row>
    <row r="80" spans="1:6" ht="30" customHeight="1" x14ac:dyDescent="0.25">
      <c r="A80" s="87">
        <v>7100</v>
      </c>
      <c r="B80" s="339" t="s">
        <v>622</v>
      </c>
      <c r="C80" s="340"/>
      <c r="D80" s="60">
        <f>SUM(D81)</f>
        <v>0</v>
      </c>
      <c r="E80" s="60">
        <f>SUM(E81)</f>
        <v>0</v>
      </c>
      <c r="F80" s="60">
        <f t="shared" si="1"/>
        <v>0</v>
      </c>
    </row>
    <row r="81" spans="1:6" ht="30" customHeight="1" x14ac:dyDescent="0.25">
      <c r="A81" s="346">
        <v>7101</v>
      </c>
      <c r="B81" s="347"/>
      <c r="C81" s="85" t="s">
        <v>622</v>
      </c>
      <c r="D81" s="82">
        <f>'CRI-M'!O81</f>
        <v>0</v>
      </c>
      <c r="E81" s="83"/>
      <c r="F81" s="83">
        <f t="shared" si="1"/>
        <v>0</v>
      </c>
    </row>
    <row r="82" spans="1:6" ht="30" customHeight="1" x14ac:dyDescent="0.25">
      <c r="A82" s="87">
        <v>7200</v>
      </c>
      <c r="B82" s="339" t="s">
        <v>623</v>
      </c>
      <c r="C82" s="340"/>
      <c r="D82" s="60"/>
      <c r="E82" s="60"/>
      <c r="F82" s="60">
        <f t="shared" si="1"/>
        <v>0</v>
      </c>
    </row>
    <row r="83" spans="1:6" ht="30" customHeight="1" x14ac:dyDescent="0.25">
      <c r="A83" s="87">
        <v>7300</v>
      </c>
      <c r="B83" s="339" t="s">
        <v>624</v>
      </c>
      <c r="C83" s="340"/>
      <c r="D83" s="60">
        <f>SUM(D84)</f>
        <v>0</v>
      </c>
      <c r="E83" s="60">
        <f>SUM(E84)</f>
        <v>0</v>
      </c>
      <c r="F83" s="60">
        <f t="shared" si="1"/>
        <v>0</v>
      </c>
    </row>
    <row r="84" spans="1:6" ht="30" customHeight="1" x14ac:dyDescent="0.25">
      <c r="A84" s="346">
        <v>7301</v>
      </c>
      <c r="B84" s="347"/>
      <c r="C84" s="85" t="s">
        <v>624</v>
      </c>
      <c r="D84" s="82">
        <f>'CRI-M'!O84</f>
        <v>0</v>
      </c>
      <c r="E84" s="83"/>
      <c r="F84" s="83">
        <f t="shared" si="1"/>
        <v>0</v>
      </c>
    </row>
    <row r="85" spans="1:6" ht="45" customHeight="1" x14ac:dyDescent="0.25">
      <c r="A85" s="87">
        <v>7400</v>
      </c>
      <c r="B85" s="339" t="s">
        <v>625</v>
      </c>
      <c r="C85" s="340"/>
      <c r="D85" s="60"/>
      <c r="E85" s="60"/>
      <c r="F85" s="60">
        <f t="shared" si="1"/>
        <v>0</v>
      </c>
    </row>
    <row r="86" spans="1:6" ht="45" customHeight="1" x14ac:dyDescent="0.25">
      <c r="A86" s="87">
        <v>7500</v>
      </c>
      <c r="B86" s="339" t="s">
        <v>626</v>
      </c>
      <c r="C86" s="340"/>
      <c r="D86" s="60"/>
      <c r="E86" s="60"/>
      <c r="F86" s="60">
        <f t="shared" si="1"/>
        <v>0</v>
      </c>
    </row>
    <row r="87" spans="1:6" ht="45" customHeight="1" x14ac:dyDescent="0.25">
      <c r="A87" s="87">
        <v>7600</v>
      </c>
      <c r="B87" s="339" t="s">
        <v>627</v>
      </c>
      <c r="C87" s="340"/>
      <c r="D87" s="60"/>
      <c r="E87" s="60"/>
      <c r="F87" s="60">
        <f t="shared" si="1"/>
        <v>0</v>
      </c>
    </row>
    <row r="88" spans="1:6" ht="30" customHeight="1" x14ac:dyDescent="0.25">
      <c r="A88" s="87">
        <v>7700</v>
      </c>
      <c r="B88" s="339" t="s">
        <v>628</v>
      </c>
      <c r="C88" s="340"/>
      <c r="D88" s="60">
        <f>SUM(D89)</f>
        <v>0</v>
      </c>
      <c r="E88" s="60">
        <f>SUM(E89)</f>
        <v>0</v>
      </c>
      <c r="F88" s="60">
        <f t="shared" si="1"/>
        <v>0</v>
      </c>
    </row>
    <row r="89" spans="1:6" ht="30" customHeight="1" x14ac:dyDescent="0.25">
      <c r="A89" s="346">
        <v>7701</v>
      </c>
      <c r="B89" s="347"/>
      <c r="C89" s="85" t="s">
        <v>628</v>
      </c>
      <c r="D89" s="82">
        <f>'CRI-M'!O89</f>
        <v>0</v>
      </c>
      <c r="E89" s="83"/>
      <c r="F89" s="83">
        <f t="shared" si="1"/>
        <v>0</v>
      </c>
    </row>
    <row r="90" spans="1:6" ht="30" customHeight="1" x14ac:dyDescent="0.25">
      <c r="A90" s="87">
        <v>7800</v>
      </c>
      <c r="B90" s="339" t="s">
        <v>629</v>
      </c>
      <c r="C90" s="340"/>
      <c r="D90" s="60"/>
      <c r="E90" s="60"/>
      <c r="F90" s="60">
        <f t="shared" si="1"/>
        <v>0</v>
      </c>
    </row>
    <row r="91" spans="1:6" x14ac:dyDescent="0.25">
      <c r="A91" s="87">
        <v>7900</v>
      </c>
      <c r="B91" s="339" t="s">
        <v>630</v>
      </c>
      <c r="C91" s="340"/>
      <c r="D91" s="60">
        <f>SUM(D92)</f>
        <v>0</v>
      </c>
      <c r="E91" s="60">
        <f>SUM(E92)</f>
        <v>0</v>
      </c>
      <c r="F91" s="60">
        <f t="shared" si="1"/>
        <v>0</v>
      </c>
    </row>
    <row r="92" spans="1:6" ht="15" customHeight="1" x14ac:dyDescent="0.25">
      <c r="A92" s="346">
        <v>7901</v>
      </c>
      <c r="B92" s="347"/>
      <c r="C92" s="85" t="s">
        <v>630</v>
      </c>
      <c r="D92" s="82">
        <f>'CRI-M'!O92</f>
        <v>0</v>
      </c>
      <c r="E92" s="83"/>
      <c r="F92" s="83">
        <f t="shared" si="1"/>
        <v>0</v>
      </c>
    </row>
    <row r="93" spans="1:6" ht="30" customHeight="1" x14ac:dyDescent="0.25">
      <c r="A93" s="78">
        <v>8000</v>
      </c>
      <c r="B93" s="352" t="s">
        <v>631</v>
      </c>
      <c r="C93" s="353"/>
      <c r="D93" s="79">
        <f>D94+D107+D110+D115+D121</f>
        <v>55134210</v>
      </c>
      <c r="E93" s="79">
        <f>E94+E107+E110+E115+E121</f>
        <v>28232462</v>
      </c>
      <c r="F93" s="79">
        <f t="shared" si="1"/>
        <v>83366672</v>
      </c>
    </row>
    <row r="94" spans="1:6" x14ac:dyDescent="0.25">
      <c r="A94" s="80">
        <v>8100</v>
      </c>
      <c r="B94" s="339" t="s">
        <v>632</v>
      </c>
      <c r="C94" s="340"/>
      <c r="D94" s="60">
        <f>SUM(D95:D106)</f>
        <v>55134210</v>
      </c>
      <c r="E94" s="60">
        <f>SUM(E95:E106)</f>
        <v>0</v>
      </c>
      <c r="F94" s="60">
        <f t="shared" si="1"/>
        <v>55134210</v>
      </c>
    </row>
    <row r="95" spans="1:6" x14ac:dyDescent="0.25">
      <c r="A95" s="350">
        <v>8101</v>
      </c>
      <c r="B95" s="351"/>
      <c r="C95" s="81" t="s">
        <v>633</v>
      </c>
      <c r="D95" s="82">
        <f>'CRI-M'!O95</f>
        <v>55000000</v>
      </c>
      <c r="E95" s="83"/>
      <c r="F95" s="83">
        <f t="shared" si="1"/>
        <v>55000000</v>
      </c>
    </row>
    <row r="96" spans="1:6" x14ac:dyDescent="0.25">
      <c r="A96" s="350">
        <v>8102</v>
      </c>
      <c r="B96" s="351"/>
      <c r="C96" s="81" t="s">
        <v>634</v>
      </c>
      <c r="D96" s="82">
        <f>'CRI-M'!O96</f>
        <v>0</v>
      </c>
      <c r="E96" s="83"/>
      <c r="F96" s="83">
        <f t="shared" si="1"/>
        <v>0</v>
      </c>
    </row>
    <row r="97" spans="1:6" x14ac:dyDescent="0.25">
      <c r="A97" s="350">
        <v>8103</v>
      </c>
      <c r="B97" s="351"/>
      <c r="C97" s="81" t="s">
        <v>635</v>
      </c>
      <c r="D97" s="82">
        <f>'CRI-M'!O97</f>
        <v>0</v>
      </c>
      <c r="E97" s="83"/>
      <c r="F97" s="83">
        <f t="shared" si="1"/>
        <v>0</v>
      </c>
    </row>
    <row r="98" spans="1:6" x14ac:dyDescent="0.25">
      <c r="A98" s="350">
        <v>8104</v>
      </c>
      <c r="B98" s="351"/>
      <c r="C98" s="81" t="s">
        <v>636</v>
      </c>
      <c r="D98" s="82">
        <f>'CRI-M'!O98</f>
        <v>0</v>
      </c>
      <c r="E98" s="83"/>
      <c r="F98" s="83">
        <f t="shared" si="1"/>
        <v>0</v>
      </c>
    </row>
    <row r="99" spans="1:6" x14ac:dyDescent="0.25">
      <c r="A99" s="350">
        <v>8105</v>
      </c>
      <c r="B99" s="351"/>
      <c r="C99" s="81" t="s">
        <v>637</v>
      </c>
      <c r="D99" s="82">
        <f>'CRI-M'!O99</f>
        <v>0</v>
      </c>
      <c r="E99" s="83"/>
      <c r="F99" s="83">
        <f t="shared" si="1"/>
        <v>0</v>
      </c>
    </row>
    <row r="100" spans="1:6" x14ac:dyDescent="0.25">
      <c r="A100" s="350">
        <v>8106</v>
      </c>
      <c r="B100" s="351"/>
      <c r="C100" s="81" t="s">
        <v>638</v>
      </c>
      <c r="D100" s="82">
        <f>'CRI-M'!O100</f>
        <v>0</v>
      </c>
      <c r="E100" s="83"/>
      <c r="F100" s="83">
        <f t="shared" si="1"/>
        <v>0</v>
      </c>
    </row>
    <row r="101" spans="1:6" x14ac:dyDescent="0.25">
      <c r="A101" s="350">
        <v>8107</v>
      </c>
      <c r="B101" s="351"/>
      <c r="C101" s="81" t="s">
        <v>639</v>
      </c>
      <c r="D101" s="82">
        <f>'CRI-M'!O101</f>
        <v>0</v>
      </c>
      <c r="E101" s="83"/>
      <c r="F101" s="83">
        <f t="shared" si="1"/>
        <v>0</v>
      </c>
    </row>
    <row r="102" spans="1:6" x14ac:dyDescent="0.25">
      <c r="A102" s="350">
        <v>8108</v>
      </c>
      <c r="B102" s="351"/>
      <c r="C102" s="81" t="s">
        <v>640</v>
      </c>
      <c r="D102" s="82">
        <f>'CRI-M'!O102</f>
        <v>0</v>
      </c>
      <c r="E102" s="83"/>
      <c r="F102" s="83">
        <f t="shared" si="1"/>
        <v>0</v>
      </c>
    </row>
    <row r="103" spans="1:6" x14ac:dyDescent="0.25">
      <c r="A103" s="350">
        <v>8109</v>
      </c>
      <c r="B103" s="351"/>
      <c r="C103" s="81" t="s">
        <v>641</v>
      </c>
      <c r="D103" s="82">
        <f>'CRI-M'!O103</f>
        <v>0</v>
      </c>
      <c r="E103" s="83"/>
      <c r="F103" s="83">
        <f t="shared" si="1"/>
        <v>0</v>
      </c>
    </row>
    <row r="104" spans="1:6" x14ac:dyDescent="0.25">
      <c r="A104" s="350">
        <v>8110</v>
      </c>
      <c r="B104" s="351"/>
      <c r="C104" s="81" t="s">
        <v>642</v>
      </c>
      <c r="D104" s="82">
        <f>'CRI-M'!O104</f>
        <v>0</v>
      </c>
      <c r="E104" s="83"/>
      <c r="F104" s="83">
        <f t="shared" si="1"/>
        <v>0</v>
      </c>
    </row>
    <row r="105" spans="1:6" ht="30" x14ac:dyDescent="0.25">
      <c r="A105" s="350">
        <v>8111</v>
      </c>
      <c r="B105" s="351"/>
      <c r="C105" s="81" t="s">
        <v>643</v>
      </c>
      <c r="D105" s="82">
        <f>'CRI-M'!O105</f>
        <v>0</v>
      </c>
      <c r="E105" s="83"/>
      <c r="F105" s="83">
        <f t="shared" si="1"/>
        <v>0</v>
      </c>
    </row>
    <row r="106" spans="1:6" x14ac:dyDescent="0.25">
      <c r="A106" s="350">
        <v>8112</v>
      </c>
      <c r="B106" s="351"/>
      <c r="C106" s="81" t="s">
        <v>644</v>
      </c>
      <c r="D106" s="82">
        <f>'CRI-M'!O106</f>
        <v>134210</v>
      </c>
      <c r="E106" s="83"/>
      <c r="F106" s="83">
        <f t="shared" si="1"/>
        <v>134210</v>
      </c>
    </row>
    <row r="107" spans="1:6" x14ac:dyDescent="0.25">
      <c r="A107" s="80">
        <v>8200</v>
      </c>
      <c r="B107" s="339" t="s">
        <v>645</v>
      </c>
      <c r="C107" s="340"/>
      <c r="D107" s="60">
        <f>SUM(D108:D109)</f>
        <v>0</v>
      </c>
      <c r="E107" s="60">
        <f>SUM(E108:E109)</f>
        <v>22232462</v>
      </c>
      <c r="F107" s="60">
        <f t="shared" si="1"/>
        <v>22232462</v>
      </c>
    </row>
    <row r="108" spans="1:6" x14ac:dyDescent="0.25">
      <c r="A108" s="350">
        <v>8201</v>
      </c>
      <c r="B108" s="351"/>
      <c r="C108" s="81" t="s">
        <v>646</v>
      </c>
      <c r="D108" s="83"/>
      <c r="E108" s="82">
        <f>'CRI-M'!O108</f>
        <v>10342231</v>
      </c>
      <c r="F108" s="83">
        <f t="shared" si="1"/>
        <v>10342231</v>
      </c>
    </row>
    <row r="109" spans="1:6" x14ac:dyDescent="0.25">
      <c r="A109" s="350">
        <v>8202</v>
      </c>
      <c r="B109" s="351"/>
      <c r="C109" s="81" t="s">
        <v>647</v>
      </c>
      <c r="D109" s="83"/>
      <c r="E109" s="82">
        <f>'CRI-M'!O109</f>
        <v>11890231</v>
      </c>
      <c r="F109" s="83">
        <f t="shared" si="1"/>
        <v>11890231</v>
      </c>
    </row>
    <row r="110" spans="1:6" x14ac:dyDescent="0.25">
      <c r="A110" s="80">
        <v>8300</v>
      </c>
      <c r="B110" s="339" t="s">
        <v>648</v>
      </c>
      <c r="C110" s="340"/>
      <c r="D110" s="60">
        <f>SUM(D111:D114)</f>
        <v>0</v>
      </c>
      <c r="E110" s="60">
        <f>SUM(E111:E114)</f>
        <v>6000000</v>
      </c>
      <c r="F110" s="60">
        <f t="shared" si="1"/>
        <v>6000000</v>
      </c>
    </row>
    <row r="111" spans="1:6" ht="15" customHeight="1" x14ac:dyDescent="0.25">
      <c r="A111" s="350">
        <v>8301</v>
      </c>
      <c r="B111" s="351"/>
      <c r="C111" s="86" t="s">
        <v>649</v>
      </c>
      <c r="D111" s="83"/>
      <c r="E111" s="82">
        <f>'CRI-M'!O111</f>
        <v>0</v>
      </c>
      <c r="F111" s="83">
        <f t="shared" si="1"/>
        <v>0</v>
      </c>
    </row>
    <row r="112" spans="1:6" ht="15" customHeight="1" x14ac:dyDescent="0.25">
      <c r="A112" s="350">
        <v>8302</v>
      </c>
      <c r="B112" s="351"/>
      <c r="C112" s="86" t="s">
        <v>650</v>
      </c>
      <c r="D112" s="83"/>
      <c r="E112" s="82">
        <f>'CRI-M'!O112</f>
        <v>0</v>
      </c>
      <c r="F112" s="83">
        <f t="shared" si="1"/>
        <v>0</v>
      </c>
    </row>
    <row r="113" spans="1:6" ht="15" customHeight="1" x14ac:dyDescent="0.25">
      <c r="A113" s="350">
        <v>8303</v>
      </c>
      <c r="B113" s="351"/>
      <c r="C113" s="86" t="s">
        <v>651</v>
      </c>
      <c r="D113" s="83"/>
      <c r="E113" s="82">
        <f>'CRI-M'!O113</f>
        <v>0</v>
      </c>
      <c r="F113" s="83">
        <f t="shared" si="1"/>
        <v>0</v>
      </c>
    </row>
    <row r="114" spans="1:6" ht="15" customHeight="1" x14ac:dyDescent="0.25">
      <c r="A114" s="350">
        <v>8304</v>
      </c>
      <c r="B114" s="351"/>
      <c r="C114" s="86" t="s">
        <v>706</v>
      </c>
      <c r="D114" s="82">
        <f>'CRI-M'!O114</f>
        <v>0</v>
      </c>
      <c r="E114" s="82">
        <f>'CRI-M'!O115+'CRI-M'!O116</f>
        <v>6000000</v>
      </c>
      <c r="F114" s="83">
        <f t="shared" si="1"/>
        <v>6000000</v>
      </c>
    </row>
    <row r="115" spans="1:6" x14ac:dyDescent="0.25">
      <c r="A115" s="80">
        <v>8400</v>
      </c>
      <c r="B115" s="339" t="s">
        <v>470</v>
      </c>
      <c r="C115" s="340"/>
      <c r="D115" s="60">
        <f>SUM(D116:D120)</f>
        <v>0</v>
      </c>
      <c r="E115" s="60">
        <f>SUM(E116:E120)</f>
        <v>0</v>
      </c>
      <c r="F115" s="60">
        <f t="shared" si="1"/>
        <v>0</v>
      </c>
    </row>
    <row r="116" spans="1:6" x14ac:dyDescent="0.25">
      <c r="A116" s="350">
        <v>8401</v>
      </c>
      <c r="B116" s="351"/>
      <c r="C116" s="86" t="s">
        <v>655</v>
      </c>
      <c r="D116" s="82">
        <f>'CRI-M'!O118</f>
        <v>0</v>
      </c>
      <c r="E116" s="83"/>
      <c r="F116" s="83">
        <f t="shared" si="1"/>
        <v>0</v>
      </c>
    </row>
    <row r="117" spans="1:6" x14ac:dyDescent="0.25">
      <c r="A117" s="350">
        <v>8402</v>
      </c>
      <c r="B117" s="351"/>
      <c r="C117" s="86" t="s">
        <v>656</v>
      </c>
      <c r="D117" s="82">
        <f>'CRI-M'!O119</f>
        <v>0</v>
      </c>
      <c r="E117" s="83"/>
      <c r="F117" s="83">
        <f t="shared" si="1"/>
        <v>0</v>
      </c>
    </row>
    <row r="118" spans="1:6" x14ac:dyDescent="0.25">
      <c r="A118" s="350">
        <v>8403</v>
      </c>
      <c r="B118" s="351"/>
      <c r="C118" s="86" t="s">
        <v>657</v>
      </c>
      <c r="D118" s="82">
        <f>'CRI-M'!O120</f>
        <v>0</v>
      </c>
      <c r="E118" s="83"/>
      <c r="F118" s="83">
        <f t="shared" si="1"/>
        <v>0</v>
      </c>
    </row>
    <row r="119" spans="1:6" x14ac:dyDescent="0.25">
      <c r="A119" s="350">
        <v>8404</v>
      </c>
      <c r="B119" s="351"/>
      <c r="C119" s="86" t="s">
        <v>658</v>
      </c>
      <c r="D119" s="82">
        <f>'CRI-M'!O121</f>
        <v>0</v>
      </c>
      <c r="E119" s="83"/>
      <c r="F119" s="83">
        <f t="shared" si="1"/>
        <v>0</v>
      </c>
    </row>
    <row r="120" spans="1:6" x14ac:dyDescent="0.25">
      <c r="A120" s="350">
        <v>8405</v>
      </c>
      <c r="B120" s="351"/>
      <c r="C120" s="86" t="s">
        <v>659</v>
      </c>
      <c r="D120" s="82">
        <f>'CRI-M'!O122</f>
        <v>0</v>
      </c>
      <c r="E120" s="83"/>
      <c r="F120" s="83">
        <f t="shared" si="1"/>
        <v>0</v>
      </c>
    </row>
    <row r="121" spans="1:6" x14ac:dyDescent="0.25">
      <c r="A121" s="80">
        <v>8500</v>
      </c>
      <c r="B121" s="339" t="s">
        <v>660</v>
      </c>
      <c r="C121" s="340"/>
      <c r="D121" s="60">
        <f>SUM(D122:D123)</f>
        <v>0</v>
      </c>
      <c r="E121" s="60">
        <f>SUM(E122:E123)</f>
        <v>0</v>
      </c>
      <c r="F121" s="60">
        <f t="shared" si="1"/>
        <v>0</v>
      </c>
    </row>
    <row r="122" spans="1:6" ht="30" x14ac:dyDescent="0.25">
      <c r="A122" s="346">
        <v>8501</v>
      </c>
      <c r="B122" s="347"/>
      <c r="C122" s="86" t="s">
        <v>661</v>
      </c>
      <c r="D122" s="83"/>
      <c r="E122" s="82">
        <f>'CRI-M'!O124</f>
        <v>0</v>
      </c>
      <c r="F122" s="83">
        <f t="shared" si="1"/>
        <v>0</v>
      </c>
    </row>
    <row r="123" spans="1:6" x14ac:dyDescent="0.25">
      <c r="A123" s="346">
        <v>8502</v>
      </c>
      <c r="B123" s="347"/>
      <c r="C123" s="86" t="s">
        <v>662</v>
      </c>
      <c r="D123" s="83"/>
      <c r="E123" s="82">
        <f>'CRI-M'!O125</f>
        <v>0</v>
      </c>
      <c r="F123" s="83">
        <f t="shared" si="1"/>
        <v>0</v>
      </c>
    </row>
    <row r="124" spans="1:6" ht="30" customHeight="1" x14ac:dyDescent="0.25">
      <c r="A124" s="78">
        <v>9000</v>
      </c>
      <c r="B124" s="348" t="s">
        <v>663</v>
      </c>
      <c r="C124" s="349"/>
      <c r="D124" s="79">
        <f>D125+D127+D128+D130+D131+D133+D134</f>
        <v>0</v>
      </c>
      <c r="E124" s="79">
        <f>E125+E127+E128+E130+E131+E133+E134</f>
        <v>0</v>
      </c>
      <c r="F124" s="79">
        <f t="shared" si="1"/>
        <v>0</v>
      </c>
    </row>
    <row r="125" spans="1:6" x14ac:dyDescent="0.25">
      <c r="A125" s="88">
        <v>9100</v>
      </c>
      <c r="B125" s="339" t="s">
        <v>664</v>
      </c>
      <c r="C125" s="340"/>
      <c r="D125" s="60">
        <f>SUM(D126)</f>
        <v>0</v>
      </c>
      <c r="E125" s="60">
        <f>SUM(E126)</f>
        <v>0</v>
      </c>
      <c r="F125" s="60">
        <f t="shared" si="1"/>
        <v>0</v>
      </c>
    </row>
    <row r="126" spans="1:6" x14ac:dyDescent="0.25">
      <c r="A126" s="346">
        <v>9101</v>
      </c>
      <c r="B126" s="347"/>
      <c r="C126" s="85" t="s">
        <v>664</v>
      </c>
      <c r="D126" s="82">
        <f>'CRI-M'!O128</f>
        <v>0</v>
      </c>
      <c r="E126" s="82">
        <f>'CRI-M'!O129</f>
        <v>0</v>
      </c>
      <c r="F126" s="83">
        <f t="shared" si="1"/>
        <v>0</v>
      </c>
    </row>
    <row r="127" spans="1:6" x14ac:dyDescent="0.25">
      <c r="A127" s="80">
        <v>9200</v>
      </c>
      <c r="B127" s="339" t="s">
        <v>667</v>
      </c>
      <c r="C127" s="340"/>
      <c r="D127" s="60"/>
      <c r="E127" s="60"/>
      <c r="F127" s="60">
        <f t="shared" si="1"/>
        <v>0</v>
      </c>
    </row>
    <row r="128" spans="1:6" x14ac:dyDescent="0.25">
      <c r="A128" s="80">
        <v>9300</v>
      </c>
      <c r="B128" s="339" t="s">
        <v>668</v>
      </c>
      <c r="C128" s="340"/>
      <c r="D128" s="60">
        <f>SUM(D129)</f>
        <v>0</v>
      </c>
      <c r="E128" s="60">
        <f>SUM(E129)</f>
        <v>0</v>
      </c>
      <c r="F128" s="60">
        <f t="shared" si="1"/>
        <v>0</v>
      </c>
    </row>
    <row r="129" spans="1:6" x14ac:dyDescent="0.25">
      <c r="A129" s="346">
        <v>9301</v>
      </c>
      <c r="B129" s="347"/>
      <c r="C129" s="85" t="s">
        <v>668</v>
      </c>
      <c r="D129" s="82">
        <f>'CRI-M'!O132</f>
        <v>0</v>
      </c>
      <c r="E129" s="82">
        <f>'CRI-M'!O133</f>
        <v>0</v>
      </c>
      <c r="F129" s="83">
        <f t="shared" si="1"/>
        <v>0</v>
      </c>
    </row>
    <row r="130" spans="1:6" x14ac:dyDescent="0.25">
      <c r="A130" s="80">
        <v>9400</v>
      </c>
      <c r="B130" s="339" t="s">
        <v>671</v>
      </c>
      <c r="C130" s="340"/>
      <c r="D130" s="60"/>
      <c r="E130" s="60"/>
      <c r="F130" s="60">
        <f t="shared" si="1"/>
        <v>0</v>
      </c>
    </row>
    <row r="131" spans="1:6" x14ac:dyDescent="0.25">
      <c r="A131" s="80">
        <v>9500</v>
      </c>
      <c r="B131" s="339" t="s">
        <v>707</v>
      </c>
      <c r="C131" s="340"/>
      <c r="D131" s="60">
        <f>SUM(D132)</f>
        <v>0</v>
      </c>
      <c r="E131" s="60">
        <f>SUM(E132)</f>
        <v>0</v>
      </c>
      <c r="F131" s="60">
        <f t="shared" ref="F131:F140" si="2">D131+E131</f>
        <v>0</v>
      </c>
    </row>
    <row r="132" spans="1:6" x14ac:dyDescent="0.25">
      <c r="A132" s="346">
        <v>9501</v>
      </c>
      <c r="B132" s="347"/>
      <c r="C132" s="85" t="s">
        <v>707</v>
      </c>
      <c r="D132" s="82">
        <f>'CRI-M'!O136</f>
        <v>0</v>
      </c>
      <c r="E132" s="83"/>
      <c r="F132" s="83">
        <f t="shared" si="2"/>
        <v>0</v>
      </c>
    </row>
    <row r="133" spans="1:6" x14ac:dyDescent="0.25">
      <c r="A133" s="80">
        <v>9600</v>
      </c>
      <c r="B133" s="339" t="s">
        <v>673</v>
      </c>
      <c r="C133" s="340"/>
      <c r="D133" s="60"/>
      <c r="E133" s="60"/>
      <c r="F133" s="60">
        <f t="shared" si="2"/>
        <v>0</v>
      </c>
    </row>
    <row r="134" spans="1:6" ht="30" customHeight="1" x14ac:dyDescent="0.25">
      <c r="A134" s="80">
        <v>9700</v>
      </c>
      <c r="B134" s="339" t="s">
        <v>674</v>
      </c>
      <c r="C134" s="340"/>
      <c r="D134" s="60">
        <f>SUM(D135)</f>
        <v>0</v>
      </c>
      <c r="E134" s="60">
        <f>SUM(E135)</f>
        <v>0</v>
      </c>
      <c r="F134" s="60">
        <f t="shared" si="2"/>
        <v>0</v>
      </c>
    </row>
    <row r="135" spans="1:6" ht="30" x14ac:dyDescent="0.25">
      <c r="A135" s="346" t="s">
        <v>708</v>
      </c>
      <c r="B135" s="347"/>
      <c r="C135" s="85" t="s">
        <v>674</v>
      </c>
      <c r="D135" s="82">
        <f>'CRI-M'!O139</f>
        <v>0</v>
      </c>
      <c r="E135" s="83"/>
      <c r="F135" s="83">
        <f t="shared" si="2"/>
        <v>0</v>
      </c>
    </row>
    <row r="136" spans="1:6" x14ac:dyDescent="0.25">
      <c r="A136" s="78">
        <v>0</v>
      </c>
      <c r="B136" s="348" t="s">
        <v>472</v>
      </c>
      <c r="C136" s="349"/>
      <c r="D136" s="79">
        <f>D137+D138+D139</f>
        <v>0</v>
      </c>
      <c r="E136" s="79">
        <f>E137+E138+E139</f>
        <v>0</v>
      </c>
      <c r="F136" s="79">
        <f t="shared" si="2"/>
        <v>0</v>
      </c>
    </row>
    <row r="137" spans="1:6" x14ac:dyDescent="0.25">
      <c r="A137" s="80">
        <v>100</v>
      </c>
      <c r="B137" s="339" t="s">
        <v>675</v>
      </c>
      <c r="C137" s="340"/>
      <c r="D137" s="60"/>
      <c r="E137" s="60"/>
      <c r="F137" s="60">
        <f t="shared" si="2"/>
        <v>0</v>
      </c>
    </row>
    <row r="138" spans="1:6" x14ac:dyDescent="0.25">
      <c r="A138" s="80">
        <v>200</v>
      </c>
      <c r="B138" s="339" t="s">
        <v>676</v>
      </c>
      <c r="C138" s="340"/>
      <c r="D138" s="60"/>
      <c r="E138" s="60"/>
      <c r="F138" s="60">
        <f t="shared" si="2"/>
        <v>0</v>
      </c>
    </row>
    <row r="139" spans="1:6" x14ac:dyDescent="0.25">
      <c r="A139" s="80">
        <v>300</v>
      </c>
      <c r="B139" s="339" t="s">
        <v>677</v>
      </c>
      <c r="C139" s="340"/>
      <c r="D139" s="60">
        <f>SUM(D140)</f>
        <v>0</v>
      </c>
      <c r="E139" s="60">
        <f>SUM(E140)</f>
        <v>0</v>
      </c>
      <c r="F139" s="60">
        <f t="shared" si="2"/>
        <v>0</v>
      </c>
    </row>
    <row r="140" spans="1:6" x14ac:dyDescent="0.25">
      <c r="A140" s="341">
        <v>301</v>
      </c>
      <c r="B140" s="342"/>
      <c r="C140" s="81" t="s">
        <v>677</v>
      </c>
      <c r="D140" s="83"/>
      <c r="E140" s="82">
        <f>'CRI-M'!O144</f>
        <v>0</v>
      </c>
      <c r="F140" s="83">
        <f t="shared" si="2"/>
        <v>0</v>
      </c>
    </row>
    <row r="141" spans="1:6" ht="15.75" x14ac:dyDescent="0.25">
      <c r="A141" s="343" t="s">
        <v>549</v>
      </c>
      <c r="B141" s="344"/>
      <c r="C141" s="345"/>
      <c r="D141" s="89">
        <f>D2+D21+D27+D30+D60+D65+D79+D93+D124+D136</f>
        <v>73799675</v>
      </c>
      <c r="E141" s="89">
        <f>E2+E21+E27+E30+E60+E65+E79+E93+E124+E136</f>
        <v>28232462</v>
      </c>
      <c r="F141" s="89">
        <f>F2+F21+F27+F30+F60+F65+F79+F93+F124+F136</f>
        <v>102032137</v>
      </c>
    </row>
    <row r="142" spans="1:6" ht="6.75" customHeight="1" x14ac:dyDescent="0.25"/>
    <row r="143" spans="1:6" ht="9.75" hidden="1" customHeight="1" x14ac:dyDescent="0.25"/>
    <row r="144" spans="1:6" ht="12" hidden="1" customHeight="1" x14ac:dyDescent="0.25"/>
  </sheetData>
  <sheetProtection sheet="1" objects="1" scenarios="1"/>
  <mergeCells count="141">
    <mergeCell ref="A7:B7"/>
    <mergeCell ref="A8:B8"/>
    <mergeCell ref="B9:C9"/>
    <mergeCell ref="B10:C10"/>
    <mergeCell ref="B11:C11"/>
    <mergeCell ref="B12:C12"/>
    <mergeCell ref="B1:C1"/>
    <mergeCell ref="B2:C2"/>
    <mergeCell ref="B3:C3"/>
    <mergeCell ref="A4:B4"/>
    <mergeCell ref="B5:C5"/>
    <mergeCell ref="A6:B6"/>
    <mergeCell ref="B19:C19"/>
    <mergeCell ref="A20:B20"/>
    <mergeCell ref="B21:C21"/>
    <mergeCell ref="B22:C22"/>
    <mergeCell ref="B23:C23"/>
    <mergeCell ref="B24:C24"/>
    <mergeCell ref="B13:C13"/>
    <mergeCell ref="A14:B14"/>
    <mergeCell ref="A15:B15"/>
    <mergeCell ref="A16:B16"/>
    <mergeCell ref="A17:B17"/>
    <mergeCell ref="A18:B18"/>
    <mergeCell ref="B31:C31"/>
    <mergeCell ref="A32:B32"/>
    <mergeCell ref="A33:B33"/>
    <mergeCell ref="A34:B34"/>
    <mergeCell ref="A35:B35"/>
    <mergeCell ref="B36:C36"/>
    <mergeCell ref="B25:C25"/>
    <mergeCell ref="B26:C26"/>
    <mergeCell ref="B27:C27"/>
    <mergeCell ref="B28:C28"/>
    <mergeCell ref="A29:B29"/>
    <mergeCell ref="B30:C30"/>
    <mergeCell ref="A43:B43"/>
    <mergeCell ref="A44:B44"/>
    <mergeCell ref="A45:B45"/>
    <mergeCell ref="A46:B46"/>
    <mergeCell ref="A47:B47"/>
    <mergeCell ref="A48:B48"/>
    <mergeCell ref="B37:C37"/>
    <mergeCell ref="A38:B38"/>
    <mergeCell ref="A39:B39"/>
    <mergeCell ref="A40:B40"/>
    <mergeCell ref="A41:B41"/>
    <mergeCell ref="A42:B42"/>
    <mergeCell ref="A55:B55"/>
    <mergeCell ref="A56:B56"/>
    <mergeCell ref="A57:B57"/>
    <mergeCell ref="A58:B58"/>
    <mergeCell ref="A59:B59"/>
    <mergeCell ref="B60:C60"/>
    <mergeCell ref="A49:B49"/>
    <mergeCell ref="A50:B50"/>
    <mergeCell ref="A51:B51"/>
    <mergeCell ref="B52:C52"/>
    <mergeCell ref="A53:B53"/>
    <mergeCell ref="B54:C54"/>
    <mergeCell ref="A67:B67"/>
    <mergeCell ref="A68:B68"/>
    <mergeCell ref="A69:B69"/>
    <mergeCell ref="B70:C70"/>
    <mergeCell ref="A71:B71"/>
    <mergeCell ref="A72:B72"/>
    <mergeCell ref="B61:C61"/>
    <mergeCell ref="A62:B62"/>
    <mergeCell ref="A63:B63"/>
    <mergeCell ref="B64:C64"/>
    <mergeCell ref="B65:C65"/>
    <mergeCell ref="B66:C66"/>
    <mergeCell ref="B79:C79"/>
    <mergeCell ref="B80:C80"/>
    <mergeCell ref="A81:B81"/>
    <mergeCell ref="B82:C82"/>
    <mergeCell ref="B83:C83"/>
    <mergeCell ref="A84:B84"/>
    <mergeCell ref="B73:C73"/>
    <mergeCell ref="A74:B74"/>
    <mergeCell ref="A75:B75"/>
    <mergeCell ref="A76:B76"/>
    <mergeCell ref="A77:B77"/>
    <mergeCell ref="A78:B78"/>
    <mergeCell ref="B91:C91"/>
    <mergeCell ref="A92:B92"/>
    <mergeCell ref="B93:C93"/>
    <mergeCell ref="B94:C94"/>
    <mergeCell ref="A95:B95"/>
    <mergeCell ref="A96:B96"/>
    <mergeCell ref="B85:C85"/>
    <mergeCell ref="B86:C86"/>
    <mergeCell ref="B87:C87"/>
    <mergeCell ref="B88:C88"/>
    <mergeCell ref="A89:B89"/>
    <mergeCell ref="B90:C90"/>
    <mergeCell ref="A103:B103"/>
    <mergeCell ref="A104:B104"/>
    <mergeCell ref="A105:B105"/>
    <mergeCell ref="A106:B106"/>
    <mergeCell ref="B107:C107"/>
    <mergeCell ref="A108:B108"/>
    <mergeCell ref="A97:B97"/>
    <mergeCell ref="A98:B98"/>
    <mergeCell ref="A99:B99"/>
    <mergeCell ref="A100:B100"/>
    <mergeCell ref="A101:B101"/>
    <mergeCell ref="A102:B102"/>
    <mergeCell ref="B115:C115"/>
    <mergeCell ref="A116:B116"/>
    <mergeCell ref="A117:B117"/>
    <mergeCell ref="A118:B118"/>
    <mergeCell ref="A119:B119"/>
    <mergeCell ref="A120:B120"/>
    <mergeCell ref="A109:B109"/>
    <mergeCell ref="B110:C110"/>
    <mergeCell ref="A111:B111"/>
    <mergeCell ref="A112:B112"/>
    <mergeCell ref="A113:B113"/>
    <mergeCell ref="A114:B114"/>
    <mergeCell ref="B127:C127"/>
    <mergeCell ref="B128:C128"/>
    <mergeCell ref="A129:B129"/>
    <mergeCell ref="B130:C130"/>
    <mergeCell ref="B131:C131"/>
    <mergeCell ref="A132:B132"/>
    <mergeCell ref="B121:C121"/>
    <mergeCell ref="A122:B122"/>
    <mergeCell ref="A123:B123"/>
    <mergeCell ref="B124:C124"/>
    <mergeCell ref="B125:C125"/>
    <mergeCell ref="A126:B126"/>
    <mergeCell ref="B139:C139"/>
    <mergeCell ref="A140:B140"/>
    <mergeCell ref="A141:C141"/>
    <mergeCell ref="B133:C133"/>
    <mergeCell ref="B134:C134"/>
    <mergeCell ref="A135:B135"/>
    <mergeCell ref="B136:C136"/>
    <mergeCell ref="B137:C137"/>
    <mergeCell ref="B138:C138"/>
  </mergeCells>
  <conditionalFormatting sqref="D129:E129">
    <cfRule type="containsBlanks" dxfId="92" priority="27">
      <formula>LEN(TRIM(D129))=0</formula>
    </cfRule>
  </conditionalFormatting>
  <conditionalFormatting sqref="D116:D120">
    <cfRule type="containsBlanks" dxfId="91" priority="29">
      <formula>LEN(TRIM(D116))=0</formula>
    </cfRule>
  </conditionalFormatting>
  <conditionalFormatting sqref="D126:E126">
    <cfRule type="containsBlanks" dxfId="90" priority="28">
      <formula>LEN(TRIM(D126))=0</formula>
    </cfRule>
  </conditionalFormatting>
  <conditionalFormatting sqref="D135">
    <cfRule type="containsBlanks" dxfId="89" priority="25">
      <formula>LEN(TRIM(D135))=0</formula>
    </cfRule>
  </conditionalFormatting>
  <conditionalFormatting sqref="D4">
    <cfRule type="containsBlanks" dxfId="88" priority="30">
      <formula>LEN(TRIM(D4))=0</formula>
    </cfRule>
  </conditionalFormatting>
  <conditionalFormatting sqref="D132">
    <cfRule type="containsBlanks" dxfId="87" priority="26">
      <formula>LEN(TRIM(D132))=0</formula>
    </cfRule>
  </conditionalFormatting>
  <conditionalFormatting sqref="E140">
    <cfRule type="containsBlanks" dxfId="86" priority="24">
      <formula>LEN(TRIM(E140))=0</formula>
    </cfRule>
  </conditionalFormatting>
  <conditionalFormatting sqref="D6:D8">
    <cfRule type="containsBlanks" dxfId="85" priority="23">
      <formula>LEN(TRIM(D6))=0</formula>
    </cfRule>
  </conditionalFormatting>
  <conditionalFormatting sqref="D14:D18">
    <cfRule type="containsBlanks" dxfId="84" priority="22">
      <formula>LEN(TRIM(D14))=0</formula>
    </cfRule>
  </conditionalFormatting>
  <conditionalFormatting sqref="D20">
    <cfRule type="containsBlanks" dxfId="83" priority="21">
      <formula>LEN(TRIM(D20))=0</formula>
    </cfRule>
  </conditionalFormatting>
  <conditionalFormatting sqref="D29">
    <cfRule type="containsBlanks" dxfId="82" priority="20">
      <formula>LEN(TRIM(D29))=0</formula>
    </cfRule>
  </conditionalFormatting>
  <conditionalFormatting sqref="D32:D35">
    <cfRule type="containsBlanks" dxfId="81" priority="19">
      <formula>LEN(TRIM(D32))=0</formula>
    </cfRule>
  </conditionalFormatting>
  <conditionalFormatting sqref="D38:D51">
    <cfRule type="containsBlanks" dxfId="80" priority="18">
      <formula>LEN(TRIM(D38))=0</formula>
    </cfRule>
  </conditionalFormatting>
  <conditionalFormatting sqref="D53">
    <cfRule type="containsBlanks" dxfId="79" priority="17">
      <formula>LEN(TRIM(D53))=0</formula>
    </cfRule>
  </conditionalFormatting>
  <conditionalFormatting sqref="D55:D59">
    <cfRule type="containsBlanks" dxfId="78" priority="16">
      <formula>LEN(TRIM(D55))=0</formula>
    </cfRule>
  </conditionalFormatting>
  <conditionalFormatting sqref="D62:D63">
    <cfRule type="containsBlanks" dxfId="77" priority="15">
      <formula>LEN(TRIM(D62))=0</formula>
    </cfRule>
  </conditionalFormatting>
  <conditionalFormatting sqref="D67:D69">
    <cfRule type="containsBlanks" dxfId="76" priority="14">
      <formula>LEN(TRIM(D67))=0</formula>
    </cfRule>
  </conditionalFormatting>
  <conditionalFormatting sqref="D71:D72">
    <cfRule type="containsBlanks" dxfId="75" priority="13">
      <formula>LEN(TRIM(D71))=0</formula>
    </cfRule>
  </conditionalFormatting>
  <conditionalFormatting sqref="D74:D78">
    <cfRule type="containsBlanks" dxfId="74" priority="12">
      <formula>LEN(TRIM(D74))=0</formula>
    </cfRule>
  </conditionalFormatting>
  <conditionalFormatting sqref="D81">
    <cfRule type="containsBlanks" dxfId="73" priority="11">
      <formula>LEN(TRIM(D81))=0</formula>
    </cfRule>
  </conditionalFormatting>
  <conditionalFormatting sqref="D84">
    <cfRule type="containsBlanks" dxfId="72" priority="10">
      <formula>LEN(TRIM(D84))=0</formula>
    </cfRule>
  </conditionalFormatting>
  <conditionalFormatting sqref="D89">
    <cfRule type="containsBlanks" dxfId="71" priority="9">
      <formula>LEN(TRIM(D89))=0</formula>
    </cfRule>
  </conditionalFormatting>
  <conditionalFormatting sqref="D92">
    <cfRule type="containsBlanks" dxfId="70" priority="8">
      <formula>LEN(TRIM(D92))=0</formula>
    </cfRule>
  </conditionalFormatting>
  <conditionalFormatting sqref="D95:D106">
    <cfRule type="containsBlanks" dxfId="69" priority="7">
      <formula>LEN(TRIM(D95))=0</formula>
    </cfRule>
  </conditionalFormatting>
  <conditionalFormatting sqref="E108">
    <cfRule type="containsBlanks" dxfId="68" priority="6">
      <formula>LEN(TRIM(E108))=0</formula>
    </cfRule>
  </conditionalFormatting>
  <conditionalFormatting sqref="E109">
    <cfRule type="containsBlanks" dxfId="67" priority="5">
      <formula>LEN(TRIM(E109))=0</formula>
    </cfRule>
  </conditionalFormatting>
  <conditionalFormatting sqref="E111:E113">
    <cfRule type="containsBlanks" dxfId="66" priority="4">
      <formula>LEN(TRIM(E111))=0</formula>
    </cfRule>
  </conditionalFormatting>
  <conditionalFormatting sqref="D114">
    <cfRule type="containsBlanks" dxfId="65" priority="3">
      <formula>LEN(TRIM(D114))=0</formula>
    </cfRule>
  </conditionalFormatting>
  <conditionalFormatting sqref="E114">
    <cfRule type="containsBlanks" dxfId="64" priority="2">
      <formula>LEN(TRIM(E114))=0</formula>
    </cfRule>
  </conditionalFormatting>
  <conditionalFormatting sqref="E122:E123">
    <cfRule type="containsBlanks" dxfId="63" priority="1">
      <formula>LEN(TRIM(E122))=0</formula>
    </cfRule>
  </conditionalFormatting>
  <dataValidations count="1">
    <dataValidation type="whole" operator="greaterThanOrEqual" allowBlank="1" showInputMessage="1" showErrorMessage="1" errorTitle="Valor de la celda" error="La celda sólo permite números enteros y en positivo, favor de capturar cantidades sin centavos y evitar números en negativos." sqref="D4 D6:D8 D14:D18 D20 D29 D32:D35 D38:D51 D53 D55:D59 D62:D63 D67:D69 D71:D72 D74:D78 D81 D84 D89 D92 D95:D106 E108:E109 E111:E114 D114 D116:D120 E122:E123 D126:E126 D129:E129 D132:E132 D135 E140" xr:uid="{00000000-0002-0000-0600-000000000000}">
      <formula1>0</formula1>
    </dataValidation>
  </dataValidations>
  <printOptions horizontalCentered="1"/>
  <pageMargins left="0.70866141732283472" right="0.70866141732283472" top="1.26" bottom="0.74803149606299213" header="0.51181102362204722" footer="0.31496062992125984"/>
  <pageSetup scale="70" orientation="portrait" horizontalDpi="4294967295" verticalDpi="4294967295" r:id="rId1"/>
  <headerFooter>
    <oddHeader>&amp;C&amp;"-,Negrita"&amp;14ESTIMACIÓN DE INGRESOSCLASIFICACIÓN POR RUBRO DE INGRESOS EN RECURSOS DE LIBRE DISPOSICIÓN Y ETIQUETADOSEnte público de &amp;FEjercicio fiscal 2020</oddHeader>
    <oddFooter>&amp;RPágina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tabColor theme="9"/>
  </sheetPr>
  <dimension ref="A1:I166"/>
  <sheetViews>
    <sheetView showGridLines="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F22" sqref="F22"/>
    </sheetView>
  </sheetViews>
  <sheetFormatPr baseColWidth="10" defaultColWidth="0" defaultRowHeight="15" zeroHeight="1" x14ac:dyDescent="0.25"/>
  <cols>
    <col min="1" max="1" width="67.140625" style="49" customWidth="1"/>
    <col min="2" max="2" width="17.42578125" bestFit="1" customWidth="1"/>
    <col min="3" max="8" width="17.42578125" customWidth="1"/>
    <col min="9" max="9" width="1" customWidth="1"/>
    <col min="10" max="16384" width="11.42578125" hidden="1"/>
  </cols>
  <sheetData>
    <row r="1" spans="1:8" ht="30" customHeight="1" x14ac:dyDescent="0.25">
      <c r="A1" s="21"/>
      <c r="B1" s="21" t="s">
        <v>678</v>
      </c>
      <c r="C1" s="21" t="s">
        <v>679</v>
      </c>
      <c r="D1" s="21" t="s">
        <v>680</v>
      </c>
      <c r="E1" s="21" t="s">
        <v>726</v>
      </c>
      <c r="F1" s="21" t="s">
        <v>682</v>
      </c>
      <c r="G1" s="21" t="s">
        <v>683</v>
      </c>
      <c r="H1" s="21" t="s">
        <v>684</v>
      </c>
    </row>
    <row r="2" spans="1:8" x14ac:dyDescent="0.25">
      <c r="A2" s="50" t="s">
        <v>727</v>
      </c>
      <c r="B2" s="51"/>
      <c r="C2" s="51"/>
      <c r="D2" s="51"/>
      <c r="E2" s="51"/>
      <c r="F2" s="51"/>
      <c r="G2" s="51"/>
      <c r="H2" s="52"/>
    </row>
    <row r="3" spans="1:8" s="56" customFormat="1" ht="30" customHeight="1" x14ac:dyDescent="0.25">
      <c r="A3" s="53" t="s">
        <v>539</v>
      </c>
      <c r="B3" s="54">
        <v>18495788</v>
      </c>
      <c r="C3" s="54">
        <v>18458741</v>
      </c>
      <c r="D3" s="54">
        <v>18602984</v>
      </c>
      <c r="E3" s="55">
        <f>SUM('COG-FF'!C3:I3)</f>
        <v>19356297</v>
      </c>
      <c r="F3" s="54">
        <v>20324112</v>
      </c>
      <c r="G3" s="54">
        <v>21245817</v>
      </c>
      <c r="H3" s="54">
        <v>22308108</v>
      </c>
    </row>
    <row r="4" spans="1:8" s="56" customFormat="1" ht="30" customHeight="1" x14ac:dyDescent="0.25">
      <c r="A4" s="53" t="s">
        <v>540</v>
      </c>
      <c r="B4" s="54">
        <v>9192776</v>
      </c>
      <c r="C4" s="54">
        <v>9226415</v>
      </c>
      <c r="D4" s="54">
        <v>10753611</v>
      </c>
      <c r="E4" s="55">
        <f>SUM('COG-FF'!C40:I40)</f>
        <v>12818345</v>
      </c>
      <c r="F4" s="54">
        <v>13459263</v>
      </c>
      <c r="G4" s="54">
        <v>14132226</v>
      </c>
      <c r="H4" s="54">
        <v>14838837</v>
      </c>
    </row>
    <row r="5" spans="1:8" s="56" customFormat="1" ht="30" customHeight="1" x14ac:dyDescent="0.25">
      <c r="A5" s="53" t="s">
        <v>541</v>
      </c>
      <c r="B5" s="54">
        <v>13754701</v>
      </c>
      <c r="C5" s="54">
        <v>10521994</v>
      </c>
      <c r="D5" s="54">
        <v>10594703</v>
      </c>
      <c r="E5" s="55">
        <f>SUM('COG-FF'!C105:I105)</f>
        <v>6221979</v>
      </c>
      <c r="F5" s="54">
        <v>6533078</v>
      </c>
      <c r="G5" s="54">
        <v>13392809</v>
      </c>
      <c r="H5" s="54">
        <v>14062450</v>
      </c>
    </row>
    <row r="6" spans="1:8" s="56" customFormat="1" ht="30" customHeight="1" x14ac:dyDescent="0.25">
      <c r="A6" s="53" t="s">
        <v>542</v>
      </c>
      <c r="B6" s="54">
        <v>3686064</v>
      </c>
      <c r="C6" s="54">
        <v>5652000</v>
      </c>
      <c r="D6" s="54">
        <v>6901731</v>
      </c>
      <c r="E6" s="55">
        <f>SUM('COG-FF'!C190:I190)</f>
        <v>5279366</v>
      </c>
      <c r="F6" s="54">
        <v>5402413</v>
      </c>
      <c r="G6" s="54">
        <v>5672534</v>
      </c>
      <c r="H6" s="54">
        <v>5956161</v>
      </c>
    </row>
    <row r="7" spans="1:8" s="56" customFormat="1" ht="30" customHeight="1" x14ac:dyDescent="0.25">
      <c r="A7" s="57" t="s">
        <v>543</v>
      </c>
      <c r="B7" s="54">
        <v>120000</v>
      </c>
      <c r="C7" s="54">
        <v>35000</v>
      </c>
      <c r="D7" s="54">
        <v>35000</v>
      </c>
      <c r="E7" s="55">
        <f>SUM('COG-FF'!C250:I250)</f>
        <v>2205700</v>
      </c>
      <c r="F7" s="54">
        <v>2315985</v>
      </c>
      <c r="G7" s="54">
        <v>2431784</v>
      </c>
      <c r="H7" s="54">
        <v>2553373</v>
      </c>
    </row>
    <row r="8" spans="1:8" s="56" customFormat="1" ht="30" customHeight="1" x14ac:dyDescent="0.25">
      <c r="A8" s="57" t="s">
        <v>728</v>
      </c>
      <c r="B8" s="54">
        <v>2556724</v>
      </c>
      <c r="C8" s="54">
        <v>8652182</v>
      </c>
      <c r="D8" s="54">
        <v>8271457</v>
      </c>
      <c r="E8" s="55">
        <f>SUM('COG-FF'!C309:I309)</f>
        <v>27933014</v>
      </c>
      <c r="F8" s="54">
        <v>29329664</v>
      </c>
      <c r="G8" s="54">
        <v>30796147</v>
      </c>
      <c r="H8" s="54">
        <v>32335954</v>
      </c>
    </row>
    <row r="9" spans="1:8" s="56" customFormat="1" ht="30" customHeight="1" x14ac:dyDescent="0.25">
      <c r="A9" s="57" t="s">
        <v>545</v>
      </c>
      <c r="B9" s="54">
        <v>0</v>
      </c>
      <c r="C9" s="54">
        <v>0</v>
      </c>
      <c r="D9" s="54">
        <v>0</v>
      </c>
      <c r="E9" s="55">
        <f>SUM('COG-FF'!C331:I331)</f>
        <v>0</v>
      </c>
      <c r="F9" s="54">
        <v>0</v>
      </c>
      <c r="G9" s="54">
        <v>0</v>
      </c>
      <c r="H9" s="54">
        <v>0</v>
      </c>
    </row>
    <row r="10" spans="1:8" s="56" customFormat="1" ht="30" customHeight="1" x14ac:dyDescent="0.25">
      <c r="A10" s="57" t="s">
        <v>546</v>
      </c>
      <c r="B10" s="54">
        <v>0</v>
      </c>
      <c r="C10" s="54">
        <v>0</v>
      </c>
      <c r="D10" s="54">
        <v>0</v>
      </c>
      <c r="E10" s="55">
        <f>SUM('COG-FF'!C379:I379)</f>
        <v>0</v>
      </c>
      <c r="F10" s="54">
        <v>0</v>
      </c>
      <c r="G10" s="54">
        <v>0</v>
      </c>
      <c r="H10" s="54">
        <v>0</v>
      </c>
    </row>
    <row r="11" spans="1:8" s="56" customFormat="1" ht="30" customHeight="1" x14ac:dyDescent="0.25">
      <c r="A11" s="57" t="s">
        <v>547</v>
      </c>
      <c r="B11" s="54">
        <v>2401360</v>
      </c>
      <c r="C11" s="54">
        <v>2083668</v>
      </c>
      <c r="D11" s="54">
        <v>2202014</v>
      </c>
      <c r="E11" s="55">
        <f>SUM('COG-FF'!C397:I397)</f>
        <v>0</v>
      </c>
      <c r="F11" s="54">
        <v>0</v>
      </c>
      <c r="G11" s="54">
        <v>0</v>
      </c>
      <c r="H11" s="54">
        <v>0</v>
      </c>
    </row>
    <row r="12" spans="1:8" s="56" customFormat="1" x14ac:dyDescent="0.25">
      <c r="A12" s="119" t="s">
        <v>729</v>
      </c>
      <c r="B12" s="60">
        <f t="shared" ref="B12:H12" si="0">SUM(B3:B11)</f>
        <v>50207413</v>
      </c>
      <c r="C12" s="60">
        <f t="shared" si="0"/>
        <v>54630000</v>
      </c>
      <c r="D12" s="60">
        <f t="shared" si="0"/>
        <v>57361500</v>
      </c>
      <c r="E12" s="60">
        <f t="shared" si="0"/>
        <v>73814701</v>
      </c>
      <c r="F12" s="60">
        <f t="shared" si="0"/>
        <v>77364515</v>
      </c>
      <c r="G12" s="60">
        <f t="shared" si="0"/>
        <v>87671317</v>
      </c>
      <c r="H12" s="60">
        <f t="shared" si="0"/>
        <v>92054883</v>
      </c>
    </row>
    <row r="13" spans="1:8" s="56" customFormat="1" x14ac:dyDescent="0.25">
      <c r="A13" s="50" t="s">
        <v>730</v>
      </c>
      <c r="B13" s="51"/>
      <c r="C13" s="51"/>
      <c r="D13" s="51"/>
      <c r="E13" s="51"/>
      <c r="F13" s="51"/>
      <c r="G13" s="51"/>
      <c r="H13" s="52"/>
    </row>
    <row r="14" spans="1:8" s="56" customFormat="1" ht="30" customHeight="1" x14ac:dyDescent="0.25">
      <c r="A14" s="53" t="s">
        <v>539</v>
      </c>
      <c r="B14" s="62">
        <v>18495788</v>
      </c>
      <c r="C14" s="62">
        <v>18458741</v>
      </c>
      <c r="D14" s="62">
        <v>18602984</v>
      </c>
      <c r="E14" s="55">
        <f>SUM('COG-FF'!J3:L3)</f>
        <v>4805976</v>
      </c>
      <c r="F14" s="62">
        <v>5046274</v>
      </c>
      <c r="G14" s="62">
        <v>5298588</v>
      </c>
      <c r="H14" s="62">
        <v>5563518</v>
      </c>
    </row>
    <row r="15" spans="1:8" ht="30" customHeight="1" x14ac:dyDescent="0.25">
      <c r="A15" s="53" t="s">
        <v>540</v>
      </c>
      <c r="B15" s="62">
        <v>9192776</v>
      </c>
      <c r="C15" s="62">
        <v>9226415</v>
      </c>
      <c r="D15" s="62">
        <v>10753611</v>
      </c>
      <c r="E15" s="55">
        <f>SUM('COG-FF'!J40:L40)</f>
        <v>592008</v>
      </c>
      <c r="F15" s="62">
        <v>621608</v>
      </c>
      <c r="G15" s="62">
        <v>652688</v>
      </c>
      <c r="H15" s="62">
        <v>685323</v>
      </c>
    </row>
    <row r="16" spans="1:8" ht="30" customHeight="1" x14ac:dyDescent="0.25">
      <c r="A16" s="53" t="s">
        <v>541</v>
      </c>
      <c r="B16" s="62">
        <v>13754701</v>
      </c>
      <c r="C16" s="62">
        <v>10521994</v>
      </c>
      <c r="D16" s="62">
        <v>10594703</v>
      </c>
      <c r="E16" s="55">
        <f>SUM('COG-FF'!J105:L105)</f>
        <v>5501707</v>
      </c>
      <c r="F16" s="62">
        <v>5776792</v>
      </c>
      <c r="G16" s="62">
        <v>6065631</v>
      </c>
      <c r="H16" s="62">
        <v>6368913</v>
      </c>
    </row>
    <row r="17" spans="1:8" ht="30" customHeight="1" x14ac:dyDescent="0.25">
      <c r="A17" s="53" t="s">
        <v>542</v>
      </c>
      <c r="B17" s="62">
        <v>3686064</v>
      </c>
      <c r="C17" s="62">
        <v>5652000</v>
      </c>
      <c r="D17" s="62">
        <v>6901731</v>
      </c>
      <c r="E17" s="55">
        <f>SUM('COG-FF'!J190:L190)</f>
        <v>2106000</v>
      </c>
      <c r="F17" s="62">
        <v>2352220</v>
      </c>
      <c r="G17" s="62">
        <v>2469831</v>
      </c>
      <c r="H17" s="62">
        <v>2593323</v>
      </c>
    </row>
    <row r="18" spans="1:8" ht="30" customHeight="1" x14ac:dyDescent="0.25">
      <c r="A18" s="57" t="s">
        <v>543</v>
      </c>
      <c r="B18" s="62">
        <v>120000</v>
      </c>
      <c r="C18" s="62">
        <v>35000</v>
      </c>
      <c r="D18" s="62">
        <v>35000</v>
      </c>
      <c r="E18" s="55">
        <f>SUM('COG-FF'!J250:L250)</f>
        <v>0</v>
      </c>
      <c r="F18" s="62">
        <v>38587</v>
      </c>
      <c r="G18" s="62">
        <v>40516</v>
      </c>
      <c r="H18" s="62">
        <v>42542</v>
      </c>
    </row>
    <row r="19" spans="1:8" ht="30" customHeight="1" x14ac:dyDescent="0.25">
      <c r="A19" s="57" t="s">
        <v>728</v>
      </c>
      <c r="B19" s="62">
        <v>2556724</v>
      </c>
      <c r="C19" s="62">
        <v>8652182</v>
      </c>
      <c r="D19" s="62">
        <v>8271457</v>
      </c>
      <c r="E19" s="55">
        <f>SUM('COG-FF'!J309:L309)</f>
        <v>14236231</v>
      </c>
      <c r="F19" s="62">
        <v>14948042</v>
      </c>
      <c r="G19" s="62">
        <v>16595444</v>
      </c>
      <c r="H19" s="62">
        <v>16480216</v>
      </c>
    </row>
    <row r="20" spans="1:8" ht="30" customHeight="1" x14ac:dyDescent="0.25">
      <c r="A20" s="57" t="s">
        <v>545</v>
      </c>
      <c r="B20" s="62">
        <v>0</v>
      </c>
      <c r="C20" s="62">
        <v>0</v>
      </c>
      <c r="D20" s="62">
        <v>0</v>
      </c>
      <c r="E20" s="55">
        <f>SUM('COG-FF'!J331:L331)</f>
        <v>0</v>
      </c>
      <c r="F20" s="62">
        <v>0</v>
      </c>
      <c r="G20" s="62">
        <v>0</v>
      </c>
      <c r="H20" s="62">
        <v>0</v>
      </c>
    </row>
    <row r="21" spans="1:8" ht="30" customHeight="1" x14ac:dyDescent="0.25">
      <c r="A21" s="57" t="s">
        <v>546</v>
      </c>
      <c r="B21" s="62">
        <v>0</v>
      </c>
      <c r="C21" s="62">
        <v>0</v>
      </c>
      <c r="D21" s="62">
        <v>0</v>
      </c>
      <c r="E21" s="55">
        <f>SUM('COG-FF'!J379:L379)</f>
        <v>0</v>
      </c>
      <c r="F21" s="62">
        <v>0</v>
      </c>
      <c r="G21" s="62">
        <v>0</v>
      </c>
      <c r="H21" s="62">
        <v>0</v>
      </c>
    </row>
    <row r="22" spans="1:8" ht="30" customHeight="1" x14ac:dyDescent="0.25">
      <c r="A22" s="57" t="s">
        <v>547</v>
      </c>
      <c r="B22" s="62">
        <v>2401360</v>
      </c>
      <c r="C22" s="62">
        <v>2083668</v>
      </c>
      <c r="D22" s="62">
        <v>2202014</v>
      </c>
      <c r="E22" s="55">
        <f>SUM('COG-FF'!J397:L397)</f>
        <v>990540</v>
      </c>
      <c r="F22" s="62">
        <v>0</v>
      </c>
      <c r="G22" s="62">
        <v>0</v>
      </c>
      <c r="H22" s="62">
        <v>0</v>
      </c>
    </row>
    <row r="23" spans="1:8" s="56" customFormat="1" x14ac:dyDescent="0.25">
      <c r="A23" s="119" t="s">
        <v>731</v>
      </c>
      <c r="B23" s="60">
        <f t="shared" ref="B23:H23" si="1">SUM(B14:B22)</f>
        <v>50207413</v>
      </c>
      <c r="C23" s="60">
        <f t="shared" si="1"/>
        <v>54630000</v>
      </c>
      <c r="D23" s="60">
        <f t="shared" si="1"/>
        <v>57361500</v>
      </c>
      <c r="E23" s="60">
        <f t="shared" si="1"/>
        <v>28232462</v>
      </c>
      <c r="F23" s="60">
        <f t="shared" si="1"/>
        <v>28783523</v>
      </c>
      <c r="G23" s="60">
        <f t="shared" si="1"/>
        <v>31122698</v>
      </c>
      <c r="H23" s="60">
        <f t="shared" si="1"/>
        <v>31733835</v>
      </c>
    </row>
    <row r="24" spans="1:8" s="56" customFormat="1" x14ac:dyDescent="0.25">
      <c r="A24" s="120" t="s">
        <v>456</v>
      </c>
      <c r="B24" s="121">
        <f>B12+B23</f>
        <v>100414826</v>
      </c>
      <c r="C24" s="121">
        <f t="shared" ref="C24:H24" si="2">C12+C23</f>
        <v>109260000</v>
      </c>
      <c r="D24" s="121">
        <f t="shared" si="2"/>
        <v>114723000</v>
      </c>
      <c r="E24" s="121">
        <f t="shared" si="2"/>
        <v>102047163</v>
      </c>
      <c r="F24" s="121">
        <f t="shared" si="2"/>
        <v>106148038</v>
      </c>
      <c r="G24" s="121">
        <f t="shared" si="2"/>
        <v>118794015</v>
      </c>
      <c r="H24" s="121">
        <f t="shared" si="2"/>
        <v>123788718</v>
      </c>
    </row>
    <row r="25" spans="1:8" s="56" customFormat="1" ht="5.25" customHeight="1" x14ac:dyDescent="0.25">
      <c r="A25" s="122"/>
      <c r="B25" s="69"/>
      <c r="C25" s="69"/>
      <c r="D25" s="69"/>
      <c r="E25" s="69"/>
      <c r="F25" s="69"/>
      <c r="G25" s="69"/>
      <c r="H25" s="69"/>
    </row>
    <row r="26" spans="1:8" s="56" customFormat="1" ht="30" hidden="1" customHeight="1" x14ac:dyDescent="0.25">
      <c r="A26" s="123"/>
      <c r="B26" s="124"/>
      <c r="C26" s="124"/>
      <c r="D26"/>
      <c r="E26" s="124"/>
      <c r="F26"/>
      <c r="G26"/>
      <c r="H26"/>
    </row>
    <row r="27" spans="1:8" hidden="1" x14ac:dyDescent="0.25">
      <c r="A27" s="123"/>
      <c r="B27" s="124"/>
      <c r="C27" s="124"/>
      <c r="E27" s="124"/>
    </row>
    <row r="28" spans="1:8" hidden="1" x14ac:dyDescent="0.25">
      <c r="A28" s="123"/>
      <c r="B28" s="124"/>
      <c r="C28" s="124"/>
      <c r="E28" s="124"/>
    </row>
    <row r="29" spans="1:8" hidden="1" x14ac:dyDescent="0.25">
      <c r="A29" s="123"/>
      <c r="B29" s="124"/>
      <c r="C29" s="124"/>
      <c r="E29" s="124"/>
    </row>
    <row r="30" spans="1:8" hidden="1" x14ac:dyDescent="0.25">
      <c r="A30" s="123"/>
      <c r="B30" s="124"/>
      <c r="C30" s="124"/>
      <c r="E30" s="124"/>
    </row>
    <row r="31" spans="1:8" hidden="1" x14ac:dyDescent="0.25">
      <c r="A31" s="123"/>
      <c r="B31" s="124"/>
      <c r="C31" s="124"/>
      <c r="E31" s="124"/>
    </row>
    <row r="32" spans="1:8" hidden="1" x14ac:dyDescent="0.25">
      <c r="A32" s="123"/>
      <c r="B32" s="124"/>
      <c r="C32" s="124"/>
    </row>
    <row r="33" spans="1:9" ht="5.25" hidden="1" customHeight="1" x14ac:dyDescent="0.25">
      <c r="A33" s="123"/>
      <c r="B33" s="124"/>
      <c r="C33" s="124"/>
    </row>
    <row r="34" spans="1:9" hidden="1" x14ac:dyDescent="0.25">
      <c r="A34" s="123"/>
      <c r="B34" s="124"/>
      <c r="C34" s="124"/>
    </row>
    <row r="35" spans="1:9" hidden="1" x14ac:dyDescent="0.25">
      <c r="A35" s="123"/>
      <c r="B35" s="124"/>
      <c r="C35" s="124"/>
    </row>
    <row r="36" spans="1:9" s="48" customFormat="1" hidden="1" x14ac:dyDescent="0.25">
      <c r="A36" s="123"/>
      <c r="B36" s="124"/>
      <c r="C36" s="124"/>
      <c r="D36"/>
      <c r="E36"/>
      <c r="F36"/>
      <c r="G36"/>
      <c r="H36"/>
      <c r="I36"/>
    </row>
    <row r="37" spans="1:9" s="48" customFormat="1" hidden="1" x14ac:dyDescent="0.25">
      <c r="A37" s="123"/>
      <c r="B37" s="124"/>
      <c r="C37" s="124"/>
      <c r="D37"/>
      <c r="E37"/>
      <c r="F37"/>
      <c r="G37"/>
      <c r="H37"/>
      <c r="I37"/>
    </row>
    <row r="38" spans="1:9" s="48" customFormat="1" hidden="1" x14ac:dyDescent="0.25">
      <c r="A38" s="123"/>
      <c r="B38" s="124"/>
      <c r="C38" s="124"/>
      <c r="D38"/>
      <c r="E38"/>
      <c r="F38"/>
      <c r="G38"/>
      <c r="H38"/>
      <c r="I38"/>
    </row>
    <row r="39" spans="1:9" hidden="1" x14ac:dyDescent="0.25">
      <c r="A39" s="123"/>
      <c r="B39" s="124"/>
      <c r="C39" s="124"/>
    </row>
    <row r="40" spans="1:9" hidden="1" x14ac:dyDescent="0.25">
      <c r="A40" s="123"/>
      <c r="B40" s="124"/>
      <c r="C40" s="124"/>
    </row>
    <row r="41" spans="1:9" hidden="1" x14ac:dyDescent="0.25">
      <c r="A41" s="123"/>
      <c r="B41" s="124"/>
      <c r="C41" s="124"/>
    </row>
    <row r="42" spans="1:9" hidden="1" x14ac:dyDescent="0.25">
      <c r="A42" s="123"/>
      <c r="B42" s="124"/>
      <c r="C42" s="124"/>
    </row>
    <row r="43" spans="1:9" hidden="1" x14ac:dyDescent="0.25">
      <c r="A43" s="123"/>
      <c r="B43" s="124"/>
      <c r="C43" s="124"/>
    </row>
    <row r="44" spans="1:9" hidden="1" x14ac:dyDescent="0.25">
      <c r="A44" s="123"/>
      <c r="B44" s="124"/>
      <c r="C44" s="124"/>
    </row>
    <row r="45" spans="1:9" hidden="1" x14ac:dyDescent="0.25">
      <c r="A45" s="123"/>
      <c r="B45" s="124"/>
      <c r="C45" s="124"/>
    </row>
    <row r="46" spans="1:9" hidden="1" x14ac:dyDescent="0.25">
      <c r="A46" s="123"/>
      <c r="B46" s="124"/>
      <c r="C46" s="124"/>
    </row>
    <row r="47" spans="1:9" hidden="1" x14ac:dyDescent="0.25">
      <c r="A47" s="123"/>
      <c r="B47" s="124"/>
      <c r="C47" s="124"/>
    </row>
    <row r="48" spans="1:9" hidden="1" x14ac:dyDescent="0.25">
      <c r="A48" s="123"/>
      <c r="B48" s="124"/>
      <c r="C48" s="124"/>
    </row>
    <row r="49" spans="1:9" hidden="1" x14ac:dyDescent="0.25">
      <c r="A49" s="123"/>
      <c r="B49" s="124"/>
      <c r="C49" s="124"/>
    </row>
    <row r="50" spans="1:9" hidden="1" x14ac:dyDescent="0.25">
      <c r="A50" s="123"/>
      <c r="B50" s="124"/>
      <c r="C50" s="124"/>
    </row>
    <row r="51" spans="1:9" hidden="1" x14ac:dyDescent="0.25">
      <c r="A51" s="123"/>
      <c r="B51" s="124"/>
      <c r="C51" s="124"/>
    </row>
    <row r="52" spans="1:9" s="49" customFormat="1" hidden="1" x14ac:dyDescent="0.25">
      <c r="A52" s="123"/>
      <c r="B52" s="124"/>
      <c r="C52" s="124"/>
      <c r="D52"/>
      <c r="E52"/>
      <c r="F52"/>
      <c r="G52"/>
      <c r="H52"/>
      <c r="I52"/>
    </row>
    <row r="53" spans="1:9" s="49" customFormat="1" hidden="1" x14ac:dyDescent="0.25">
      <c r="A53" s="123"/>
      <c r="B53" s="124"/>
      <c r="C53" s="124"/>
      <c r="D53"/>
      <c r="E53"/>
      <c r="F53"/>
      <c r="G53"/>
      <c r="H53"/>
      <c r="I53"/>
    </row>
    <row r="54" spans="1:9" s="49" customFormat="1" hidden="1" x14ac:dyDescent="0.25">
      <c r="A54" s="123"/>
      <c r="B54" s="124"/>
      <c r="C54" s="124"/>
      <c r="D54"/>
      <c r="E54"/>
      <c r="F54"/>
      <c r="G54"/>
      <c r="H54"/>
      <c r="I54"/>
    </row>
    <row r="55" spans="1:9" s="49" customFormat="1" hidden="1" x14ac:dyDescent="0.25">
      <c r="A55" s="123"/>
      <c r="B55" s="124"/>
      <c r="C55" s="124"/>
      <c r="D55"/>
      <c r="E55"/>
      <c r="F55"/>
      <c r="G55"/>
      <c r="H55"/>
      <c r="I55"/>
    </row>
    <row r="56" spans="1:9" s="49" customFormat="1" hidden="1" x14ac:dyDescent="0.25">
      <c r="A56" s="123"/>
      <c r="B56" s="124"/>
      <c r="C56" s="124"/>
      <c r="D56"/>
      <c r="E56"/>
      <c r="F56"/>
      <c r="G56"/>
      <c r="H56"/>
      <c r="I56"/>
    </row>
    <row r="57" spans="1:9" s="49" customFormat="1" hidden="1" x14ac:dyDescent="0.25">
      <c r="A57" s="123"/>
      <c r="B57" s="124"/>
      <c r="C57" s="124"/>
      <c r="D57"/>
      <c r="E57"/>
      <c r="F57"/>
      <c r="G57"/>
      <c r="H57"/>
      <c r="I57"/>
    </row>
    <row r="58" spans="1:9" s="49" customFormat="1" hidden="1" x14ac:dyDescent="0.25">
      <c r="A58" s="123"/>
      <c r="B58" s="124"/>
      <c r="C58" s="124"/>
      <c r="D58"/>
      <c r="E58"/>
      <c r="F58"/>
      <c r="G58"/>
      <c r="H58"/>
      <c r="I58"/>
    </row>
    <row r="59" spans="1:9" s="49" customFormat="1" hidden="1" x14ac:dyDescent="0.25">
      <c r="A59" s="123"/>
      <c r="B59" s="124"/>
      <c r="C59" s="124"/>
      <c r="D59"/>
      <c r="E59"/>
      <c r="F59"/>
      <c r="G59"/>
      <c r="H59"/>
      <c r="I59"/>
    </row>
    <row r="60" spans="1:9" s="49" customFormat="1" hidden="1" x14ac:dyDescent="0.25">
      <c r="A60" s="123"/>
      <c r="B60" s="124"/>
      <c r="C60" s="124"/>
      <c r="D60"/>
      <c r="E60"/>
      <c r="F60"/>
      <c r="G60"/>
      <c r="H60"/>
      <c r="I60"/>
    </row>
    <row r="61" spans="1:9" s="49" customFormat="1" hidden="1" x14ac:dyDescent="0.25">
      <c r="A61" s="123"/>
      <c r="B61" s="124"/>
      <c r="C61" s="124"/>
      <c r="D61"/>
      <c r="E61"/>
      <c r="F61"/>
      <c r="G61"/>
      <c r="H61"/>
      <c r="I61"/>
    </row>
    <row r="62" spans="1:9" s="49" customFormat="1" hidden="1" x14ac:dyDescent="0.25">
      <c r="A62" s="123"/>
      <c r="B62" s="124"/>
      <c r="C62" s="124"/>
      <c r="D62"/>
      <c r="E62"/>
      <c r="F62"/>
      <c r="G62"/>
      <c r="H62"/>
      <c r="I62"/>
    </row>
    <row r="63" spans="1:9" s="49" customFormat="1" hidden="1" x14ac:dyDescent="0.25">
      <c r="A63" s="123"/>
      <c r="B63" s="124"/>
      <c r="C63" s="124"/>
      <c r="D63"/>
      <c r="E63"/>
      <c r="F63"/>
      <c r="G63"/>
      <c r="H63"/>
      <c r="I63"/>
    </row>
    <row r="64" spans="1:9" s="49" customFormat="1" hidden="1" x14ac:dyDescent="0.25">
      <c r="A64" s="123"/>
      <c r="B64" s="124"/>
      <c r="C64" s="124"/>
      <c r="D64"/>
      <c r="E64"/>
      <c r="F64"/>
      <c r="G64"/>
      <c r="H64"/>
      <c r="I64"/>
    </row>
    <row r="65" spans="1:9" s="49" customFormat="1" hidden="1" x14ac:dyDescent="0.25">
      <c r="A65" s="123"/>
      <c r="B65" s="124"/>
      <c r="C65" s="124"/>
      <c r="D65"/>
      <c r="E65"/>
      <c r="F65"/>
      <c r="G65"/>
      <c r="H65"/>
      <c r="I65"/>
    </row>
    <row r="66" spans="1:9" s="49" customFormat="1" hidden="1" x14ac:dyDescent="0.25">
      <c r="A66" s="123"/>
      <c r="B66" s="124"/>
      <c r="C66" s="124"/>
      <c r="D66"/>
      <c r="E66"/>
      <c r="F66"/>
      <c r="G66"/>
      <c r="H66"/>
      <c r="I66"/>
    </row>
    <row r="67" spans="1:9" s="49" customFormat="1" hidden="1" x14ac:dyDescent="0.25">
      <c r="A67" s="123"/>
      <c r="B67" s="124"/>
      <c r="C67" s="124"/>
      <c r="D67"/>
      <c r="E67"/>
      <c r="F67"/>
      <c r="G67"/>
      <c r="H67"/>
      <c r="I67"/>
    </row>
    <row r="68" spans="1:9" s="49" customFormat="1" hidden="1" x14ac:dyDescent="0.25">
      <c r="A68" s="123"/>
      <c r="B68" s="124"/>
      <c r="C68" s="124"/>
      <c r="D68"/>
      <c r="E68"/>
      <c r="F68"/>
      <c r="G68"/>
      <c r="H68"/>
      <c r="I68"/>
    </row>
    <row r="69" spans="1:9" s="49" customFormat="1" hidden="1" x14ac:dyDescent="0.25">
      <c r="A69" s="123"/>
      <c r="B69" s="124"/>
      <c r="C69" s="124"/>
      <c r="D69"/>
      <c r="E69"/>
      <c r="F69"/>
      <c r="G69"/>
      <c r="H69"/>
      <c r="I69"/>
    </row>
    <row r="70" spans="1:9" s="49" customFormat="1" hidden="1" x14ac:dyDescent="0.25">
      <c r="A70" s="123"/>
      <c r="B70" s="124"/>
      <c r="C70" s="124"/>
      <c r="D70"/>
      <c r="E70"/>
      <c r="F70"/>
      <c r="G70"/>
      <c r="H70"/>
      <c r="I70"/>
    </row>
    <row r="71" spans="1:9" s="49" customFormat="1" hidden="1" x14ac:dyDescent="0.25">
      <c r="A71" s="123"/>
      <c r="B71" s="124"/>
      <c r="C71" s="124"/>
      <c r="D71"/>
      <c r="E71"/>
      <c r="F71"/>
      <c r="G71"/>
      <c r="H71"/>
      <c r="I71"/>
    </row>
    <row r="72" spans="1:9" s="49" customFormat="1" hidden="1" x14ac:dyDescent="0.25">
      <c r="A72" s="123"/>
      <c r="B72" s="124"/>
      <c r="C72" s="124"/>
      <c r="D72"/>
      <c r="E72"/>
      <c r="F72"/>
      <c r="G72"/>
      <c r="H72"/>
      <c r="I72"/>
    </row>
    <row r="73" spans="1:9" s="49" customFormat="1" hidden="1" x14ac:dyDescent="0.25">
      <c r="A73" s="123"/>
      <c r="B73" s="124"/>
      <c r="C73" s="124"/>
      <c r="D73"/>
      <c r="E73"/>
      <c r="F73"/>
      <c r="G73"/>
      <c r="H73"/>
      <c r="I73"/>
    </row>
    <row r="74" spans="1:9" s="49" customFormat="1" hidden="1" x14ac:dyDescent="0.25">
      <c r="A74" s="123"/>
      <c r="B74" s="124"/>
      <c r="C74" s="124"/>
      <c r="D74"/>
      <c r="E74"/>
      <c r="F74"/>
      <c r="G74"/>
      <c r="H74"/>
      <c r="I74"/>
    </row>
    <row r="75" spans="1:9" s="49" customFormat="1" hidden="1" x14ac:dyDescent="0.25">
      <c r="A75" s="123"/>
      <c r="B75" s="124"/>
      <c r="C75" s="124"/>
      <c r="D75"/>
      <c r="E75"/>
      <c r="F75"/>
      <c r="G75"/>
      <c r="H75"/>
      <c r="I75"/>
    </row>
    <row r="76" spans="1:9" s="49" customFormat="1" hidden="1" x14ac:dyDescent="0.25">
      <c r="A76" s="123"/>
      <c r="B76" s="124"/>
      <c r="C76" s="124"/>
      <c r="D76"/>
      <c r="E76"/>
      <c r="F76"/>
      <c r="G76"/>
      <c r="H76"/>
      <c r="I76"/>
    </row>
    <row r="77" spans="1:9" s="49" customFormat="1" hidden="1" x14ac:dyDescent="0.25">
      <c r="A77" s="123"/>
      <c r="B77" s="124"/>
      <c r="C77" s="124"/>
      <c r="D77"/>
      <c r="E77"/>
      <c r="F77"/>
      <c r="G77"/>
      <c r="H77"/>
      <c r="I77"/>
    </row>
    <row r="78" spans="1:9" s="49" customFormat="1" hidden="1" x14ac:dyDescent="0.25">
      <c r="A78" s="123"/>
      <c r="B78" s="124"/>
      <c r="C78" s="124"/>
      <c r="D78"/>
      <c r="E78"/>
      <c r="F78"/>
      <c r="G78"/>
      <c r="H78"/>
      <c r="I78"/>
    </row>
    <row r="79" spans="1:9" s="49" customFormat="1" hidden="1" x14ac:dyDescent="0.25">
      <c r="A79" s="123"/>
      <c r="B79" s="124"/>
      <c r="C79" s="124"/>
      <c r="D79"/>
      <c r="E79"/>
      <c r="F79"/>
      <c r="G79"/>
      <c r="H79"/>
      <c r="I79"/>
    </row>
    <row r="80" spans="1:9" s="49" customFormat="1" hidden="1" x14ac:dyDescent="0.25">
      <c r="A80" s="123"/>
      <c r="B80" s="124"/>
      <c r="C80" s="124"/>
      <c r="D80"/>
      <c r="E80"/>
      <c r="F80"/>
      <c r="G80"/>
      <c r="H80"/>
      <c r="I80"/>
    </row>
    <row r="81" spans="1:9" s="49" customFormat="1" hidden="1" x14ac:dyDescent="0.25">
      <c r="A81" s="123"/>
      <c r="B81" s="124"/>
      <c r="C81" s="124"/>
      <c r="D81"/>
      <c r="E81"/>
      <c r="F81"/>
      <c r="G81"/>
      <c r="H81"/>
      <c r="I81"/>
    </row>
    <row r="82" spans="1:9" s="49" customFormat="1" hidden="1" x14ac:dyDescent="0.25">
      <c r="A82" s="123"/>
      <c r="B82" s="124"/>
      <c r="C82" s="124"/>
      <c r="D82"/>
      <c r="E82"/>
      <c r="F82"/>
      <c r="G82"/>
      <c r="H82"/>
      <c r="I82"/>
    </row>
    <row r="83" spans="1:9" s="49" customFormat="1" hidden="1" x14ac:dyDescent="0.25">
      <c r="A83" s="123"/>
      <c r="B83" s="124"/>
      <c r="C83" s="124"/>
      <c r="D83"/>
      <c r="E83"/>
      <c r="F83"/>
      <c r="G83"/>
      <c r="H83"/>
      <c r="I83"/>
    </row>
    <row r="84" spans="1:9" s="49" customFormat="1" hidden="1" x14ac:dyDescent="0.25">
      <c r="A84" s="123"/>
      <c r="B84" s="124"/>
      <c r="C84" s="124"/>
      <c r="D84"/>
      <c r="E84"/>
      <c r="F84"/>
      <c r="G84"/>
      <c r="H84"/>
      <c r="I84"/>
    </row>
    <row r="85" spans="1:9" s="49" customFormat="1" hidden="1" x14ac:dyDescent="0.25">
      <c r="A85" s="123"/>
      <c r="B85" s="124"/>
      <c r="C85" s="124"/>
      <c r="D85"/>
      <c r="E85"/>
      <c r="F85"/>
      <c r="G85"/>
      <c r="H85"/>
      <c r="I85"/>
    </row>
    <row r="86" spans="1:9" s="49" customFormat="1" hidden="1" x14ac:dyDescent="0.25">
      <c r="A86" s="123"/>
      <c r="B86" s="124"/>
      <c r="C86" s="124"/>
      <c r="D86"/>
      <c r="E86"/>
      <c r="F86"/>
      <c r="G86"/>
      <c r="H86"/>
      <c r="I86"/>
    </row>
    <row r="87" spans="1:9" s="49" customFormat="1" hidden="1" x14ac:dyDescent="0.25">
      <c r="A87" s="123"/>
      <c r="B87" s="124"/>
      <c r="C87" s="124"/>
      <c r="D87"/>
      <c r="E87"/>
      <c r="F87"/>
      <c r="G87"/>
      <c r="H87"/>
      <c r="I87"/>
    </row>
    <row r="88" spans="1:9" s="49" customFormat="1" hidden="1" x14ac:dyDescent="0.25">
      <c r="A88" s="123"/>
      <c r="B88" s="124"/>
      <c r="C88" s="124"/>
      <c r="D88"/>
      <c r="E88"/>
      <c r="F88"/>
      <c r="G88"/>
      <c r="H88"/>
      <c r="I88"/>
    </row>
    <row r="89" spans="1:9" s="49" customFormat="1" hidden="1" x14ac:dyDescent="0.25">
      <c r="A89" s="123"/>
      <c r="B89" s="124"/>
      <c r="C89" s="124"/>
      <c r="D89"/>
      <c r="E89"/>
      <c r="F89"/>
      <c r="G89"/>
      <c r="H89"/>
      <c r="I89"/>
    </row>
    <row r="90" spans="1:9" s="49" customFormat="1" hidden="1" x14ac:dyDescent="0.25">
      <c r="A90" s="123"/>
      <c r="B90" s="124"/>
      <c r="C90" s="124"/>
      <c r="D90"/>
      <c r="E90"/>
      <c r="F90"/>
      <c r="G90"/>
      <c r="H90"/>
      <c r="I90"/>
    </row>
    <row r="91" spans="1:9" s="49" customFormat="1" hidden="1" x14ac:dyDescent="0.25">
      <c r="A91" s="123"/>
      <c r="B91" s="124"/>
      <c r="C91" s="124"/>
      <c r="D91"/>
      <c r="E91"/>
      <c r="F91"/>
      <c r="G91"/>
      <c r="H91"/>
      <c r="I91"/>
    </row>
    <row r="92" spans="1:9" s="49" customFormat="1" hidden="1" x14ac:dyDescent="0.25">
      <c r="A92" s="123"/>
      <c r="B92" s="124"/>
      <c r="C92" s="124"/>
      <c r="D92"/>
      <c r="E92"/>
      <c r="F92"/>
      <c r="G92"/>
      <c r="H92"/>
      <c r="I92"/>
    </row>
    <row r="93" spans="1:9" s="49" customFormat="1" hidden="1" x14ac:dyDescent="0.25">
      <c r="A93" s="123"/>
      <c r="B93" s="124"/>
      <c r="C93" s="124"/>
      <c r="D93"/>
      <c r="E93"/>
      <c r="F93"/>
      <c r="G93"/>
      <c r="H93"/>
      <c r="I93"/>
    </row>
    <row r="94" spans="1:9" s="49" customFormat="1" hidden="1" x14ac:dyDescent="0.25">
      <c r="A94" s="123"/>
      <c r="B94" s="124"/>
      <c r="C94" s="124"/>
      <c r="D94"/>
      <c r="E94"/>
      <c r="F94"/>
      <c r="G94"/>
      <c r="H94"/>
      <c r="I94"/>
    </row>
    <row r="95" spans="1:9" s="49" customFormat="1" hidden="1" x14ac:dyDescent="0.25">
      <c r="A95" s="123"/>
      <c r="B95" s="124"/>
      <c r="C95" s="124"/>
      <c r="D95"/>
      <c r="E95"/>
      <c r="F95"/>
      <c r="G95"/>
      <c r="H95"/>
      <c r="I95"/>
    </row>
    <row r="96" spans="1:9" s="49" customFormat="1" hidden="1" x14ac:dyDescent="0.25">
      <c r="A96" s="123"/>
      <c r="B96" s="124"/>
      <c r="C96" s="124"/>
      <c r="D96"/>
      <c r="E96"/>
      <c r="F96"/>
      <c r="G96"/>
      <c r="H96"/>
      <c r="I96"/>
    </row>
    <row r="97" spans="1:9" s="49" customFormat="1" hidden="1" x14ac:dyDescent="0.25">
      <c r="A97" s="123"/>
      <c r="B97" s="124"/>
      <c r="C97" s="124"/>
      <c r="D97"/>
      <c r="E97"/>
      <c r="F97"/>
      <c r="G97"/>
      <c r="H97"/>
      <c r="I97"/>
    </row>
    <row r="98" spans="1:9" s="49" customFormat="1" hidden="1" x14ac:dyDescent="0.25">
      <c r="A98" s="123"/>
      <c r="B98" s="124"/>
      <c r="C98" s="124"/>
      <c r="D98"/>
      <c r="E98"/>
      <c r="F98"/>
      <c r="G98"/>
      <c r="H98"/>
      <c r="I98"/>
    </row>
    <row r="99" spans="1:9" s="49" customFormat="1" hidden="1" x14ac:dyDescent="0.25">
      <c r="A99" s="123"/>
      <c r="B99" s="124"/>
      <c r="C99" s="124"/>
      <c r="D99"/>
      <c r="E99"/>
      <c r="F99"/>
      <c r="G99"/>
      <c r="H99"/>
      <c r="I99"/>
    </row>
    <row r="100" spans="1:9" s="49" customFormat="1" hidden="1" x14ac:dyDescent="0.25">
      <c r="A100" s="123"/>
      <c r="B100" s="124"/>
      <c r="C100" s="124"/>
      <c r="D100"/>
      <c r="E100"/>
      <c r="F100"/>
      <c r="G100"/>
      <c r="H100"/>
      <c r="I100"/>
    </row>
    <row r="101" spans="1:9" s="49" customFormat="1" hidden="1" x14ac:dyDescent="0.25">
      <c r="A101" s="123"/>
      <c r="B101" s="124"/>
      <c r="C101" s="124"/>
      <c r="D101"/>
      <c r="E101"/>
      <c r="F101"/>
      <c r="G101"/>
      <c r="H101"/>
      <c r="I101"/>
    </row>
    <row r="102" spans="1:9" s="49" customFormat="1" hidden="1" x14ac:dyDescent="0.25">
      <c r="A102" s="123"/>
      <c r="B102" s="124"/>
      <c r="C102" s="124"/>
      <c r="D102"/>
      <c r="E102"/>
      <c r="F102"/>
      <c r="G102"/>
      <c r="H102"/>
      <c r="I102"/>
    </row>
    <row r="103" spans="1:9" s="49" customFormat="1" hidden="1" x14ac:dyDescent="0.25">
      <c r="A103" s="123"/>
      <c r="B103" s="124"/>
      <c r="C103" s="124"/>
      <c r="D103"/>
      <c r="E103"/>
      <c r="F103"/>
      <c r="G103"/>
      <c r="H103"/>
      <c r="I103"/>
    </row>
    <row r="104" spans="1:9" s="49" customFormat="1" hidden="1" x14ac:dyDescent="0.25">
      <c r="A104" s="123"/>
      <c r="B104" s="124"/>
      <c r="C104" s="124"/>
      <c r="D104"/>
      <c r="E104"/>
      <c r="F104"/>
      <c r="G104"/>
      <c r="H104"/>
      <c r="I104"/>
    </row>
    <row r="105" spans="1:9" s="49" customFormat="1" hidden="1" x14ac:dyDescent="0.25">
      <c r="A105" s="123"/>
      <c r="B105" s="124"/>
      <c r="C105" s="124"/>
      <c r="D105"/>
      <c r="E105"/>
      <c r="F105"/>
      <c r="G105"/>
      <c r="H105"/>
      <c r="I105"/>
    </row>
    <row r="106" spans="1:9" s="49" customFormat="1" hidden="1" x14ac:dyDescent="0.25">
      <c r="A106" s="123"/>
      <c r="B106" s="124"/>
      <c r="C106" s="124"/>
      <c r="D106"/>
      <c r="E106"/>
      <c r="F106"/>
      <c r="G106"/>
      <c r="H106"/>
      <c r="I106"/>
    </row>
    <row r="107" spans="1:9" s="49" customFormat="1" hidden="1" x14ac:dyDescent="0.25">
      <c r="A107" s="123"/>
      <c r="B107" s="124"/>
      <c r="C107" s="124"/>
      <c r="D107"/>
      <c r="E107"/>
      <c r="F107"/>
      <c r="G107"/>
      <c r="H107"/>
      <c r="I107"/>
    </row>
    <row r="108" spans="1:9" s="49" customFormat="1" hidden="1" x14ac:dyDescent="0.25">
      <c r="A108" s="123"/>
      <c r="B108" s="124"/>
      <c r="C108" s="124"/>
      <c r="D108"/>
      <c r="E108"/>
      <c r="F108"/>
      <c r="G108"/>
      <c r="H108"/>
      <c r="I108"/>
    </row>
    <row r="109" spans="1:9" s="49" customFormat="1" hidden="1" x14ac:dyDescent="0.25">
      <c r="A109" s="123"/>
      <c r="B109" s="124"/>
      <c r="C109" s="124"/>
      <c r="D109"/>
      <c r="E109"/>
      <c r="F109"/>
      <c r="G109"/>
      <c r="H109"/>
      <c r="I109"/>
    </row>
    <row r="110" spans="1:9" s="49" customFormat="1" hidden="1" x14ac:dyDescent="0.25">
      <c r="A110" s="123"/>
      <c r="B110" s="124"/>
      <c r="C110" s="124"/>
      <c r="D110"/>
      <c r="E110"/>
      <c r="F110"/>
      <c r="G110"/>
      <c r="H110"/>
      <c r="I110"/>
    </row>
    <row r="111" spans="1:9" s="49" customFormat="1" hidden="1" x14ac:dyDescent="0.25">
      <c r="A111" s="123"/>
      <c r="B111" s="124"/>
      <c r="C111" s="124"/>
      <c r="D111"/>
      <c r="E111"/>
      <c r="F111"/>
      <c r="G111"/>
      <c r="H111"/>
      <c r="I111"/>
    </row>
    <row r="112" spans="1:9" s="49" customFormat="1" hidden="1" x14ac:dyDescent="0.25">
      <c r="A112" s="123"/>
      <c r="B112" s="124"/>
      <c r="C112" s="124"/>
      <c r="D112"/>
      <c r="E112"/>
      <c r="F112"/>
      <c r="G112"/>
      <c r="H112"/>
      <c r="I112"/>
    </row>
    <row r="113" spans="1:9" s="49" customFormat="1" hidden="1" x14ac:dyDescent="0.25">
      <c r="A113" s="123"/>
      <c r="B113" s="124"/>
      <c r="C113" s="124"/>
      <c r="D113"/>
      <c r="E113"/>
      <c r="F113"/>
      <c r="G113"/>
      <c r="H113"/>
      <c r="I113"/>
    </row>
    <row r="114" spans="1:9" s="49" customFormat="1" hidden="1" x14ac:dyDescent="0.25">
      <c r="A114" s="123"/>
      <c r="B114" s="124"/>
      <c r="C114" s="124"/>
      <c r="D114"/>
      <c r="E114"/>
      <c r="F114"/>
      <c r="G114"/>
      <c r="H114"/>
      <c r="I114"/>
    </row>
    <row r="115" spans="1:9" s="49" customFormat="1" hidden="1" x14ac:dyDescent="0.25">
      <c r="A115" s="123"/>
      <c r="B115" s="124"/>
      <c r="C115" s="124"/>
      <c r="D115"/>
      <c r="E115"/>
      <c r="F115"/>
      <c r="G115"/>
      <c r="H115"/>
      <c r="I115"/>
    </row>
    <row r="116" spans="1:9" s="49" customFormat="1" hidden="1" x14ac:dyDescent="0.25">
      <c r="A116" s="123"/>
      <c r="B116" s="124"/>
      <c r="C116" s="124"/>
      <c r="D116"/>
      <c r="E116"/>
      <c r="F116"/>
      <c r="G116"/>
      <c r="H116"/>
      <c r="I116"/>
    </row>
    <row r="117" spans="1:9" s="49" customFormat="1" hidden="1" x14ac:dyDescent="0.25">
      <c r="A117" s="123"/>
      <c r="B117" s="124"/>
      <c r="C117" s="124"/>
      <c r="D117"/>
      <c r="E117"/>
      <c r="F117"/>
      <c r="G117"/>
      <c r="H117"/>
      <c r="I117"/>
    </row>
    <row r="118" spans="1:9" s="49" customFormat="1" hidden="1" x14ac:dyDescent="0.25">
      <c r="A118" s="123"/>
      <c r="B118" s="124"/>
      <c r="C118" s="124"/>
      <c r="D118"/>
      <c r="E118"/>
      <c r="F118"/>
      <c r="G118"/>
      <c r="H118"/>
      <c r="I118"/>
    </row>
    <row r="119" spans="1:9" s="49" customFormat="1" hidden="1" x14ac:dyDescent="0.25">
      <c r="A119" s="123"/>
      <c r="B119" s="124"/>
      <c r="C119" s="124"/>
      <c r="D119"/>
      <c r="E119"/>
      <c r="F119"/>
      <c r="G119"/>
      <c r="H119"/>
      <c r="I119"/>
    </row>
    <row r="120" spans="1:9" s="49" customFormat="1" hidden="1" x14ac:dyDescent="0.25">
      <c r="A120" s="123"/>
      <c r="B120" s="124"/>
      <c r="C120" s="124"/>
      <c r="D120"/>
      <c r="E120"/>
      <c r="F120"/>
      <c r="G120"/>
      <c r="H120"/>
      <c r="I120"/>
    </row>
    <row r="121" spans="1:9" s="49" customFormat="1" hidden="1" x14ac:dyDescent="0.25">
      <c r="A121" s="123"/>
      <c r="B121" s="124"/>
      <c r="C121" s="124"/>
      <c r="D121"/>
      <c r="E121"/>
      <c r="F121"/>
      <c r="G121"/>
      <c r="H121"/>
      <c r="I121"/>
    </row>
    <row r="122" spans="1:9" s="49" customFormat="1" hidden="1" x14ac:dyDescent="0.25">
      <c r="A122" s="123"/>
      <c r="B122" s="124"/>
      <c r="C122" s="124"/>
      <c r="D122"/>
      <c r="E122"/>
      <c r="F122"/>
      <c r="G122"/>
      <c r="H122"/>
      <c r="I122"/>
    </row>
    <row r="123" spans="1:9" s="49" customFormat="1" hidden="1" x14ac:dyDescent="0.25">
      <c r="A123" s="123"/>
      <c r="B123" s="124"/>
      <c r="C123" s="124"/>
      <c r="D123"/>
      <c r="E123"/>
      <c r="F123"/>
      <c r="G123"/>
      <c r="H123"/>
      <c r="I123"/>
    </row>
    <row r="124" spans="1:9" s="49" customFormat="1" hidden="1" x14ac:dyDescent="0.25">
      <c r="A124" s="123"/>
      <c r="B124" s="124"/>
      <c r="C124" s="124"/>
      <c r="D124"/>
      <c r="E124"/>
      <c r="F124"/>
      <c r="G124"/>
      <c r="H124"/>
      <c r="I124"/>
    </row>
    <row r="125" spans="1:9" s="49" customFormat="1" hidden="1" x14ac:dyDescent="0.25">
      <c r="A125" s="123"/>
      <c r="B125" s="124"/>
      <c r="C125" s="124"/>
      <c r="D125"/>
      <c r="E125"/>
      <c r="F125"/>
      <c r="G125"/>
      <c r="H125"/>
      <c r="I125"/>
    </row>
    <row r="126" spans="1:9" s="49" customFormat="1" hidden="1" x14ac:dyDescent="0.25">
      <c r="A126" s="123"/>
      <c r="B126" s="124"/>
      <c r="C126" s="124"/>
      <c r="D126"/>
      <c r="E126"/>
      <c r="F126"/>
      <c r="G126"/>
      <c r="H126"/>
      <c r="I126"/>
    </row>
    <row r="127" spans="1:9" s="49" customFormat="1" hidden="1" x14ac:dyDescent="0.25">
      <c r="A127" s="123"/>
      <c r="B127" s="124"/>
      <c r="C127" s="124"/>
      <c r="D127"/>
      <c r="E127"/>
      <c r="F127"/>
      <c r="G127"/>
      <c r="H127"/>
      <c r="I127"/>
    </row>
    <row r="128" spans="1:9" s="49" customFormat="1" hidden="1" x14ac:dyDescent="0.25">
      <c r="A128" s="123"/>
      <c r="B128" s="124"/>
      <c r="C128" s="124"/>
      <c r="D128"/>
      <c r="E128"/>
      <c r="F128"/>
      <c r="G128"/>
      <c r="H128"/>
      <c r="I128"/>
    </row>
    <row r="129" spans="1:9" s="49" customFormat="1" hidden="1" x14ac:dyDescent="0.25">
      <c r="A129" s="123"/>
      <c r="B129" s="124"/>
      <c r="C129" s="124"/>
      <c r="D129"/>
      <c r="E129"/>
      <c r="F129"/>
      <c r="G129"/>
      <c r="H129"/>
      <c r="I129"/>
    </row>
    <row r="130" spans="1:9" s="49" customFormat="1" hidden="1" x14ac:dyDescent="0.25">
      <c r="A130" s="123"/>
      <c r="B130" s="124"/>
      <c r="C130" s="124"/>
      <c r="D130"/>
      <c r="E130"/>
      <c r="F130"/>
      <c r="G130"/>
      <c r="H130"/>
      <c r="I130"/>
    </row>
    <row r="131" spans="1:9" s="49" customFormat="1" hidden="1" x14ac:dyDescent="0.25">
      <c r="A131" s="123"/>
      <c r="B131" s="124"/>
      <c r="C131" s="124"/>
      <c r="D131"/>
      <c r="E131"/>
      <c r="F131"/>
      <c r="G131"/>
      <c r="H131"/>
      <c r="I131"/>
    </row>
    <row r="132" spans="1:9" s="49" customFormat="1" hidden="1" x14ac:dyDescent="0.25">
      <c r="A132" s="123"/>
      <c r="B132" s="124"/>
      <c r="C132" s="124"/>
      <c r="D132"/>
      <c r="E132"/>
      <c r="F132"/>
      <c r="G132"/>
      <c r="H132"/>
      <c r="I132"/>
    </row>
    <row r="133" spans="1:9" s="49" customFormat="1" hidden="1" x14ac:dyDescent="0.25">
      <c r="A133" s="123"/>
      <c r="B133" s="124"/>
      <c r="C133" s="124"/>
      <c r="D133"/>
      <c r="E133"/>
      <c r="F133"/>
      <c r="G133"/>
      <c r="H133"/>
      <c r="I133"/>
    </row>
    <row r="134" spans="1:9" s="49" customFormat="1" hidden="1" x14ac:dyDescent="0.25">
      <c r="A134" s="123"/>
      <c r="B134" s="124"/>
      <c r="C134" s="124"/>
      <c r="D134"/>
      <c r="E134"/>
      <c r="F134"/>
      <c r="G134"/>
      <c r="H134"/>
      <c r="I134"/>
    </row>
    <row r="135" spans="1:9" s="49" customFormat="1" hidden="1" x14ac:dyDescent="0.25">
      <c r="A135" s="123"/>
      <c r="B135" s="124"/>
      <c r="C135" s="124"/>
      <c r="D135"/>
      <c r="E135"/>
      <c r="F135"/>
      <c r="G135"/>
      <c r="H135"/>
      <c r="I135"/>
    </row>
    <row r="136" spans="1:9" s="49" customFormat="1" hidden="1" x14ac:dyDescent="0.25">
      <c r="A136" s="123"/>
      <c r="B136" s="124"/>
      <c r="C136" s="124"/>
      <c r="D136"/>
      <c r="E136"/>
      <c r="F136"/>
      <c r="G136"/>
      <c r="H136"/>
      <c r="I136"/>
    </row>
    <row r="137" spans="1:9" s="49" customFormat="1" hidden="1" x14ac:dyDescent="0.25">
      <c r="A137" s="123"/>
      <c r="B137" s="124"/>
      <c r="C137" s="124"/>
      <c r="D137"/>
      <c r="E137"/>
      <c r="F137"/>
      <c r="G137"/>
      <c r="H137"/>
      <c r="I137"/>
    </row>
    <row r="138" spans="1:9" s="49" customFormat="1" hidden="1" x14ac:dyDescent="0.25">
      <c r="A138" s="123"/>
      <c r="B138" s="124"/>
      <c r="C138" s="124"/>
      <c r="D138"/>
      <c r="E138"/>
      <c r="F138"/>
      <c r="G138"/>
      <c r="H138"/>
      <c r="I138"/>
    </row>
    <row r="139" spans="1:9" s="49" customFormat="1" hidden="1" x14ac:dyDescent="0.25">
      <c r="A139" s="123"/>
      <c r="B139" s="124"/>
      <c r="C139" s="124"/>
      <c r="D139"/>
      <c r="E139"/>
      <c r="F139"/>
      <c r="G139"/>
      <c r="H139"/>
      <c r="I139"/>
    </row>
    <row r="140" spans="1:9" s="49" customFormat="1" hidden="1" x14ac:dyDescent="0.25">
      <c r="A140" s="123"/>
      <c r="B140" s="124"/>
      <c r="C140" s="124"/>
      <c r="D140"/>
      <c r="E140"/>
      <c r="F140"/>
      <c r="G140"/>
      <c r="H140"/>
      <c r="I140"/>
    </row>
    <row r="141" spans="1:9" s="49" customFormat="1" hidden="1" x14ac:dyDescent="0.25">
      <c r="A141" s="123"/>
      <c r="B141" s="124"/>
      <c r="C141" s="124"/>
      <c r="D141"/>
      <c r="E141"/>
      <c r="F141"/>
      <c r="G141"/>
      <c r="H141"/>
      <c r="I141"/>
    </row>
    <row r="142" spans="1:9" s="49" customFormat="1" hidden="1" x14ac:dyDescent="0.25">
      <c r="A142" s="123"/>
      <c r="B142" s="124"/>
      <c r="C142" s="124"/>
      <c r="D142"/>
      <c r="E142"/>
      <c r="F142"/>
      <c r="G142"/>
      <c r="H142"/>
      <c r="I142"/>
    </row>
    <row r="143" spans="1:9" s="49" customFormat="1" hidden="1" x14ac:dyDescent="0.25">
      <c r="A143" s="123"/>
      <c r="B143" s="124"/>
      <c r="C143" s="124"/>
      <c r="D143"/>
      <c r="E143"/>
      <c r="F143"/>
      <c r="G143"/>
      <c r="H143"/>
      <c r="I143"/>
    </row>
    <row r="144" spans="1:9" s="49" customFormat="1" hidden="1" x14ac:dyDescent="0.25">
      <c r="A144" s="123"/>
      <c r="B144" s="124"/>
      <c r="C144" s="124"/>
      <c r="D144"/>
      <c r="E144"/>
      <c r="F144"/>
      <c r="G144"/>
      <c r="H144"/>
      <c r="I144"/>
    </row>
    <row r="145" spans="1:9" s="49" customFormat="1" hidden="1" x14ac:dyDescent="0.25">
      <c r="A145" s="123"/>
      <c r="B145" s="124"/>
      <c r="C145" s="124"/>
      <c r="D145"/>
      <c r="E145"/>
      <c r="F145"/>
      <c r="G145"/>
      <c r="H145"/>
      <c r="I145"/>
    </row>
    <row r="146" spans="1:9" s="49" customFormat="1" hidden="1" x14ac:dyDescent="0.25">
      <c r="A146" s="123"/>
      <c r="B146" s="124"/>
      <c r="C146" s="124"/>
      <c r="D146"/>
      <c r="E146"/>
      <c r="F146"/>
      <c r="G146"/>
      <c r="H146"/>
      <c r="I146"/>
    </row>
    <row r="147" spans="1:9" s="49" customFormat="1" hidden="1" x14ac:dyDescent="0.25">
      <c r="A147" s="123"/>
      <c r="B147" s="124"/>
      <c r="C147" s="124"/>
      <c r="D147"/>
      <c r="E147"/>
      <c r="F147"/>
      <c r="G147"/>
      <c r="H147"/>
      <c r="I147"/>
    </row>
    <row r="148" spans="1:9" s="49" customFormat="1" hidden="1" x14ac:dyDescent="0.25">
      <c r="A148" s="123"/>
      <c r="B148" s="124"/>
      <c r="C148" s="124"/>
      <c r="D148"/>
      <c r="E148"/>
      <c r="F148"/>
      <c r="G148"/>
      <c r="H148"/>
      <c r="I148"/>
    </row>
    <row r="149" spans="1:9" s="49" customFormat="1" hidden="1" x14ac:dyDescent="0.25">
      <c r="A149" s="123"/>
      <c r="B149" s="124"/>
      <c r="C149" s="124"/>
      <c r="D149"/>
      <c r="E149"/>
      <c r="F149"/>
      <c r="G149"/>
      <c r="H149"/>
      <c r="I149"/>
    </row>
    <row r="150" spans="1:9" s="49" customFormat="1" hidden="1" x14ac:dyDescent="0.25">
      <c r="A150" s="123"/>
      <c r="B150" s="124"/>
      <c r="C150" s="124"/>
      <c r="D150"/>
      <c r="E150"/>
      <c r="F150"/>
      <c r="G150"/>
      <c r="H150"/>
      <c r="I150"/>
    </row>
    <row r="151" spans="1:9" s="49" customFormat="1" hidden="1" x14ac:dyDescent="0.25">
      <c r="A151" s="123"/>
      <c r="B151" s="124"/>
      <c r="C151" s="124"/>
      <c r="D151"/>
      <c r="E151"/>
      <c r="F151"/>
      <c r="G151"/>
      <c r="H151"/>
      <c r="I151"/>
    </row>
    <row r="152" spans="1:9" s="49" customFormat="1" hidden="1" x14ac:dyDescent="0.25">
      <c r="A152" s="123"/>
      <c r="B152" s="124"/>
      <c r="C152" s="124"/>
      <c r="D152"/>
      <c r="E152"/>
      <c r="F152"/>
      <c r="G152"/>
      <c r="H152"/>
      <c r="I152"/>
    </row>
    <row r="153" spans="1:9" s="49" customFormat="1" hidden="1" x14ac:dyDescent="0.25">
      <c r="A153" s="123"/>
      <c r="B153" s="124"/>
      <c r="C153" s="124"/>
      <c r="D153"/>
      <c r="E153"/>
      <c r="F153"/>
      <c r="G153"/>
      <c r="H153"/>
      <c r="I153"/>
    </row>
    <row r="154" spans="1:9" s="49" customFormat="1" hidden="1" x14ac:dyDescent="0.25">
      <c r="A154" s="123"/>
      <c r="B154" s="124"/>
      <c r="C154" s="124"/>
      <c r="D154"/>
      <c r="E154"/>
      <c r="F154"/>
      <c r="G154"/>
      <c r="H154"/>
      <c r="I154"/>
    </row>
    <row r="155" spans="1:9" s="49" customFormat="1" hidden="1" x14ac:dyDescent="0.25">
      <c r="A155" s="123"/>
      <c r="B155" s="124"/>
      <c r="C155" s="124"/>
      <c r="D155"/>
      <c r="E155"/>
      <c r="F155"/>
      <c r="G155"/>
      <c r="H155"/>
      <c r="I155"/>
    </row>
    <row r="156" spans="1:9" s="49" customFormat="1" hidden="1" x14ac:dyDescent="0.25">
      <c r="A156" s="123"/>
      <c r="B156" s="124"/>
      <c r="C156" s="124"/>
      <c r="D156"/>
      <c r="E156"/>
      <c r="F156"/>
      <c r="G156"/>
      <c r="H156"/>
      <c r="I156"/>
    </row>
    <row r="157" spans="1:9" hidden="1" x14ac:dyDescent="0.25">
      <c r="A157" s="123"/>
      <c r="B157" s="124"/>
      <c r="C157" s="124"/>
    </row>
    <row r="158" spans="1:9" hidden="1" x14ac:dyDescent="0.25">
      <c r="A158" s="123"/>
      <c r="B158" s="124"/>
      <c r="C158" s="124"/>
    </row>
    <row r="159" spans="1:9" hidden="1" x14ac:dyDescent="0.25">
      <c r="A159" s="123"/>
      <c r="B159" s="124"/>
      <c r="C159" s="124"/>
    </row>
    <row r="160" spans="1:9" hidden="1" x14ac:dyDescent="0.25">
      <c r="A160" s="123"/>
      <c r="B160" s="154">
        <f>SUM(B24:H24)</f>
        <v>775175760</v>
      </c>
      <c r="C160" s="124"/>
    </row>
    <row r="161" spans="1:3" hidden="1" x14ac:dyDescent="0.25">
      <c r="A161" s="123"/>
      <c r="B161" s="124"/>
      <c r="C161" s="124"/>
    </row>
    <row r="162" spans="1:3" hidden="1" x14ac:dyDescent="0.25">
      <c r="A162" s="123"/>
      <c r="B162" s="124"/>
      <c r="C162" s="124"/>
    </row>
    <row r="163" spans="1:3" hidden="1" x14ac:dyDescent="0.25">
      <c r="B163" s="124"/>
      <c r="C163" s="124"/>
    </row>
    <row r="164" spans="1:3" hidden="1" x14ac:dyDescent="0.25">
      <c r="B164" s="124"/>
      <c r="C164" s="124"/>
    </row>
    <row r="165" spans="1:3" hidden="1" x14ac:dyDescent="0.25">
      <c r="B165" s="124"/>
      <c r="C165" s="124"/>
    </row>
    <row r="166" spans="1:3" hidden="1" x14ac:dyDescent="0.25">
      <c r="B166" s="124"/>
      <c r="C166" s="124"/>
    </row>
  </sheetData>
  <sheetProtection sheet="1" objects="1" scenarios="1"/>
  <conditionalFormatting sqref="B14:D22 F14:H22">
    <cfRule type="containsBlanks" dxfId="62" priority="4">
      <formula>LEN(TRIM(B14))=0</formula>
    </cfRule>
  </conditionalFormatting>
  <conditionalFormatting sqref="B3:D11">
    <cfRule type="containsBlanks" dxfId="61" priority="3">
      <formula>LEN(TRIM(B3))=0</formula>
    </cfRule>
  </conditionalFormatting>
  <conditionalFormatting sqref="B14:D15 F14:H15">
    <cfRule type="containsBlanks" dxfId="60" priority="2">
      <formula>LEN(TRIM(B14))=0</formula>
    </cfRule>
  </conditionalFormatting>
  <conditionalFormatting sqref="F3:H11">
    <cfRule type="containsBlanks" dxfId="59" priority="1">
      <formula>LEN(TRIM(F3))=0</formula>
    </cfRule>
  </conditionalFormatting>
  <dataValidations count="1">
    <dataValidation type="whole" operator="greaterThanOrEqual" allowBlank="1" showInputMessage="1" showErrorMessage="1" errorTitle="Valor de la celda" error="La celda sólo permite números enteros y en positivo, favor de capturar cantidades sin centavos y evitar números en negativos." sqref="B3:D11 F3:H11 F14:H22 B14:D22" xr:uid="{00000000-0002-0000-0700-000000000000}">
      <formula1>0</formula1>
    </dataValidation>
  </dataValidations>
  <printOptions horizontalCentered="1"/>
  <pageMargins left="0.70866141732283472" right="0.70866141732283472" top="1.08" bottom="0.74803149606299213" header="0.51181102362204722" footer="0.31496062992125984"/>
  <pageSetup scale="64" orientation="landscape" horizontalDpi="4294967295" verticalDpi="4294967295" r:id="rId1"/>
  <headerFooter>
    <oddHeader>&amp;C&amp;"-,Negrita"&amp;14RESULTADO Y PROYECCIÓN DE EGRESOS - LDFEnte público de &amp;FEjercicio fiscal 2020</oddHeader>
    <oddFooter>&amp;RPágina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theme="9"/>
  </sheetPr>
  <dimension ref="A1:M429"/>
  <sheetViews>
    <sheetView showGridLines="0" zoomScale="84" zoomScaleNormal="84" workbookViewId="0">
      <pane xSplit="2" ySplit="2" topLeftCell="F3" activePane="bottomRight" state="frozen"/>
      <selection activeCell="B2" sqref="B2"/>
      <selection pane="topRight" activeCell="B2" sqref="B2"/>
      <selection pane="bottomLeft" activeCell="B2" sqref="B2"/>
      <selection pane="bottomRight" activeCell="H12" sqref="H12"/>
    </sheetView>
  </sheetViews>
  <sheetFormatPr baseColWidth="10" defaultRowHeight="15" x14ac:dyDescent="0.25"/>
  <cols>
    <col min="1" max="1" width="6.7109375" style="133" customWidth="1"/>
    <col min="2" max="2" width="67.140625" style="133" customWidth="1"/>
    <col min="3" max="13" width="17.42578125" style="136" customWidth="1"/>
    <col min="14" max="16384" width="11.42578125" style="136"/>
  </cols>
  <sheetData>
    <row r="1" spans="1:13" ht="15.75" customHeight="1" x14ac:dyDescent="0.25">
      <c r="A1" s="366" t="s">
        <v>732</v>
      </c>
      <c r="B1" s="368" t="s">
        <v>30</v>
      </c>
      <c r="C1" s="370" t="s">
        <v>31</v>
      </c>
      <c r="D1" s="370"/>
      <c r="E1" s="370"/>
      <c r="F1" s="370"/>
      <c r="G1" s="370"/>
      <c r="H1" s="370"/>
      <c r="I1" s="370"/>
      <c r="J1" s="371" t="s">
        <v>32</v>
      </c>
      <c r="K1" s="371"/>
      <c r="L1" s="371"/>
      <c r="M1" s="372" t="s">
        <v>33</v>
      </c>
    </row>
    <row r="2" spans="1:13" ht="63.75" x14ac:dyDescent="0.25">
      <c r="A2" s="367"/>
      <c r="B2" s="369"/>
      <c r="C2" s="164" t="s">
        <v>898</v>
      </c>
      <c r="D2" s="129" t="s">
        <v>899</v>
      </c>
      <c r="E2" s="129" t="s">
        <v>900</v>
      </c>
      <c r="F2" s="129" t="s">
        <v>901</v>
      </c>
      <c r="G2" s="129" t="s">
        <v>902</v>
      </c>
      <c r="H2" s="129" t="s">
        <v>907</v>
      </c>
      <c r="I2" s="129" t="s">
        <v>903</v>
      </c>
      <c r="J2" s="130" t="s">
        <v>904</v>
      </c>
      <c r="K2" s="130" t="s">
        <v>906</v>
      </c>
      <c r="L2" s="130" t="s">
        <v>905</v>
      </c>
      <c r="M2" s="373"/>
    </row>
    <row r="3" spans="1:13" ht="15" customHeight="1" x14ac:dyDescent="0.25">
      <c r="A3" s="165">
        <v>1000</v>
      </c>
      <c r="B3" s="166" t="s">
        <v>44</v>
      </c>
      <c r="C3" s="95">
        <f t="shared" ref="C3:L3" si="0">C4+C9+C14+C23+C28+C35+C37</f>
        <v>8901014</v>
      </c>
      <c r="D3" s="125">
        <f t="shared" si="0"/>
        <v>0</v>
      </c>
      <c r="E3" s="125">
        <f t="shared" si="0"/>
        <v>0</v>
      </c>
      <c r="F3" s="125">
        <f t="shared" si="0"/>
        <v>0</v>
      </c>
      <c r="G3" s="125">
        <f t="shared" si="0"/>
        <v>10455283</v>
      </c>
      <c r="H3" s="125">
        <f t="shared" si="0"/>
        <v>0</v>
      </c>
      <c r="I3" s="125">
        <f t="shared" si="0"/>
        <v>0</v>
      </c>
      <c r="J3" s="125">
        <f t="shared" si="0"/>
        <v>4805976</v>
      </c>
      <c r="K3" s="125">
        <f t="shared" si="0"/>
        <v>0</v>
      </c>
      <c r="L3" s="125">
        <f t="shared" si="0"/>
        <v>0</v>
      </c>
      <c r="M3" s="79">
        <f>M4+M9+M14+M23+M28+M35+M37</f>
        <v>24162273</v>
      </c>
    </row>
    <row r="4" spans="1:13" ht="15" customHeight="1" x14ac:dyDescent="0.25">
      <c r="A4" s="167">
        <v>1100</v>
      </c>
      <c r="B4" s="168" t="s">
        <v>45</v>
      </c>
      <c r="C4" s="98">
        <f t="shared" ref="C4:I4" si="1">SUM(C5:C8)</f>
        <v>0</v>
      </c>
      <c r="D4" s="60">
        <f t="shared" si="1"/>
        <v>0</v>
      </c>
      <c r="E4" s="60">
        <f t="shared" si="1"/>
        <v>0</v>
      </c>
      <c r="F4" s="60">
        <f t="shared" si="1"/>
        <v>0</v>
      </c>
      <c r="G4" s="60">
        <f t="shared" si="1"/>
        <v>9309156</v>
      </c>
      <c r="H4" s="60">
        <f t="shared" si="1"/>
        <v>0</v>
      </c>
      <c r="I4" s="60">
        <f t="shared" si="1"/>
        <v>0</v>
      </c>
      <c r="J4" s="60">
        <f>SUM(J5:J8)</f>
        <v>4033008</v>
      </c>
      <c r="K4" s="60">
        <f>SUM(K5:K8)</f>
        <v>0</v>
      </c>
      <c r="L4" s="60">
        <f>SUM(L5:L8)</f>
        <v>0</v>
      </c>
      <c r="M4" s="60">
        <f>SUM(M5:M8)</f>
        <v>13342164</v>
      </c>
    </row>
    <row r="5" spans="1:13" ht="15" customHeight="1" x14ac:dyDescent="0.25">
      <c r="A5" s="169">
        <v>111</v>
      </c>
      <c r="B5" s="170" t="s">
        <v>46</v>
      </c>
      <c r="C5" s="171">
        <f>'COG-M'!P4</f>
        <v>0</v>
      </c>
      <c r="D5" s="82"/>
      <c r="E5" s="82"/>
      <c r="F5" s="82"/>
      <c r="G5" s="82">
        <f>'COG-M'!P5</f>
        <v>1695192</v>
      </c>
      <c r="H5" s="82">
        <f>'COG-M'!P6</f>
        <v>0</v>
      </c>
      <c r="I5" s="82">
        <f>'COG-M'!P7</f>
        <v>0</v>
      </c>
      <c r="J5" s="82"/>
      <c r="K5" s="82"/>
      <c r="L5" s="82"/>
      <c r="M5" s="82">
        <f>SUM(C5:L5)</f>
        <v>1695192</v>
      </c>
    </row>
    <row r="6" spans="1:13" ht="15" customHeight="1" x14ac:dyDescent="0.25">
      <c r="A6" s="169">
        <v>112</v>
      </c>
      <c r="B6" s="170" t="s">
        <v>47</v>
      </c>
      <c r="C6" s="171"/>
      <c r="D6" s="82"/>
      <c r="E6" s="82"/>
      <c r="F6" s="82"/>
      <c r="G6" s="82"/>
      <c r="H6" s="82"/>
      <c r="I6" s="82"/>
      <c r="J6" s="82"/>
      <c r="K6" s="82"/>
      <c r="L6" s="82"/>
      <c r="M6" s="82">
        <f>SUM(C6:L6)</f>
        <v>0</v>
      </c>
    </row>
    <row r="7" spans="1:13" ht="15" customHeight="1" x14ac:dyDescent="0.25">
      <c r="A7" s="169">
        <v>113</v>
      </c>
      <c r="B7" s="170" t="s">
        <v>48</v>
      </c>
      <c r="C7" s="171">
        <f>'COG-M'!P9</f>
        <v>0</v>
      </c>
      <c r="D7" s="82"/>
      <c r="E7" s="82"/>
      <c r="F7" s="82">
        <f>'COG-M'!P10</f>
        <v>0</v>
      </c>
      <c r="G7" s="82">
        <f>'COG-M'!P11</f>
        <v>7613964</v>
      </c>
      <c r="H7" s="82">
        <f>'COG-M'!P12</f>
        <v>0</v>
      </c>
      <c r="I7" s="82">
        <f>'COG-M'!P13</f>
        <v>0</v>
      </c>
      <c r="J7" s="82">
        <f>'COG-M'!P14</f>
        <v>4033008</v>
      </c>
      <c r="K7" s="82"/>
      <c r="L7" s="82"/>
      <c r="M7" s="82">
        <f>SUM(C7:L7)</f>
        <v>11646972</v>
      </c>
    </row>
    <row r="8" spans="1:13" x14ac:dyDescent="0.25">
      <c r="A8" s="169">
        <v>114</v>
      </c>
      <c r="B8" s="170" t="s">
        <v>49</v>
      </c>
      <c r="C8" s="171">
        <f>'COG-M'!P15</f>
        <v>0</v>
      </c>
      <c r="D8" s="82"/>
      <c r="E8" s="82"/>
      <c r="F8" s="82"/>
      <c r="G8" s="82">
        <f>'COG-M'!P16</f>
        <v>0</v>
      </c>
      <c r="H8" s="82">
        <f>'COG-M'!P17</f>
        <v>0</v>
      </c>
      <c r="I8" s="82">
        <f>'COG-M'!P18</f>
        <v>0</v>
      </c>
      <c r="J8" s="82"/>
      <c r="K8" s="82"/>
      <c r="L8" s="82"/>
      <c r="M8" s="82">
        <f>SUM(C8:L8)</f>
        <v>0</v>
      </c>
    </row>
    <row r="9" spans="1:13" x14ac:dyDescent="0.25">
      <c r="A9" s="167">
        <v>1200</v>
      </c>
      <c r="B9" s="168" t="s">
        <v>50</v>
      </c>
      <c r="C9" s="98">
        <f>SUM(C10:C13)</f>
        <v>7780500</v>
      </c>
      <c r="D9" s="60">
        <f t="shared" ref="D9:M9" si="2">SUM(D10:D13)</f>
        <v>0</v>
      </c>
      <c r="E9" s="60">
        <f t="shared" si="2"/>
        <v>0</v>
      </c>
      <c r="F9" s="60">
        <f t="shared" si="2"/>
        <v>0</v>
      </c>
      <c r="G9" s="60">
        <f t="shared" si="2"/>
        <v>0</v>
      </c>
      <c r="H9" s="60">
        <f t="shared" si="2"/>
        <v>0</v>
      </c>
      <c r="I9" s="60">
        <f t="shared" si="2"/>
        <v>0</v>
      </c>
      <c r="J9" s="60">
        <f t="shared" si="2"/>
        <v>0</v>
      </c>
      <c r="K9" s="60">
        <f t="shared" si="2"/>
        <v>0</v>
      </c>
      <c r="L9" s="60">
        <f t="shared" si="2"/>
        <v>0</v>
      </c>
      <c r="M9" s="60">
        <f t="shared" si="2"/>
        <v>7780500</v>
      </c>
    </row>
    <row r="10" spans="1:13" x14ac:dyDescent="0.25">
      <c r="A10" s="169">
        <v>121</v>
      </c>
      <c r="B10" s="170" t="s">
        <v>51</v>
      </c>
      <c r="C10" s="171">
        <f>'COG-M'!P20</f>
        <v>0</v>
      </c>
      <c r="D10" s="82"/>
      <c r="E10" s="82"/>
      <c r="F10" s="82">
        <f>'COG-M'!P21</f>
        <v>0</v>
      </c>
      <c r="G10" s="82">
        <f>'COG-M'!P22</f>
        <v>0</v>
      </c>
      <c r="H10" s="82">
        <f>'COG-M'!P23</f>
        <v>0</v>
      </c>
      <c r="I10" s="82">
        <f>'COG-M'!P24</f>
        <v>0</v>
      </c>
      <c r="J10" s="82"/>
      <c r="K10" s="82"/>
      <c r="L10" s="82"/>
      <c r="M10" s="82">
        <f>SUM(C10:L10)</f>
        <v>0</v>
      </c>
    </row>
    <row r="11" spans="1:13" x14ac:dyDescent="0.25">
      <c r="A11" s="169">
        <v>122</v>
      </c>
      <c r="B11" s="170" t="s">
        <v>52</v>
      </c>
      <c r="C11" s="171">
        <f>'COG-M'!P25</f>
        <v>7780500</v>
      </c>
      <c r="D11" s="82"/>
      <c r="E11" s="82"/>
      <c r="F11" s="82">
        <f>'COG-M'!P26</f>
        <v>0</v>
      </c>
      <c r="G11" s="82">
        <f>'COG-M'!P27</f>
        <v>0</v>
      </c>
      <c r="H11" s="82">
        <f>'COG-M'!P28</f>
        <v>0</v>
      </c>
      <c r="I11" s="82">
        <f>'COG-M'!P29</f>
        <v>0</v>
      </c>
      <c r="J11" s="82">
        <f>'COG-M'!P30</f>
        <v>0</v>
      </c>
      <c r="K11" s="82">
        <f>'COG-M'!P31</f>
        <v>0</v>
      </c>
      <c r="L11" s="82">
        <f>'COG-M'!P32</f>
        <v>0</v>
      </c>
      <c r="M11" s="82">
        <f>SUM(C11:L11)</f>
        <v>7780500</v>
      </c>
    </row>
    <row r="12" spans="1:13" x14ac:dyDescent="0.25">
      <c r="A12" s="169">
        <v>123</v>
      </c>
      <c r="B12" s="170" t="s">
        <v>53</v>
      </c>
      <c r="C12" s="171">
        <f>'COG-M'!P33</f>
        <v>0</v>
      </c>
      <c r="D12" s="82"/>
      <c r="E12" s="82"/>
      <c r="F12" s="82">
        <f>'COG-M'!P34</f>
        <v>0</v>
      </c>
      <c r="G12" s="82">
        <f>'COG-M'!P35</f>
        <v>0</v>
      </c>
      <c r="H12" s="82">
        <f>'COG-M'!P36</f>
        <v>0</v>
      </c>
      <c r="I12" s="82">
        <f>'COG-M'!P37</f>
        <v>0</v>
      </c>
      <c r="J12" s="82"/>
      <c r="K12" s="82"/>
      <c r="L12" s="82"/>
      <c r="M12" s="82">
        <f>SUM(C12:L12)</f>
        <v>0</v>
      </c>
    </row>
    <row r="13" spans="1:13" ht="30" x14ac:dyDescent="0.25">
      <c r="A13" s="169">
        <v>124</v>
      </c>
      <c r="B13" s="170" t="s">
        <v>54</v>
      </c>
      <c r="C13" s="171"/>
      <c r="D13" s="82"/>
      <c r="E13" s="82"/>
      <c r="F13" s="82"/>
      <c r="G13" s="82"/>
      <c r="H13" s="82"/>
      <c r="I13" s="82"/>
      <c r="J13" s="82"/>
      <c r="K13" s="82"/>
      <c r="L13" s="82"/>
      <c r="M13" s="82">
        <f>SUM(C13:L13)</f>
        <v>0</v>
      </c>
    </row>
    <row r="14" spans="1:13" x14ac:dyDescent="0.25">
      <c r="A14" s="167">
        <v>1300</v>
      </c>
      <c r="B14" s="168" t="s">
        <v>55</v>
      </c>
      <c r="C14" s="98">
        <f t="shared" ref="C14:M14" si="3">SUM(C15:C22)</f>
        <v>1120514</v>
      </c>
      <c r="D14" s="60">
        <f t="shared" si="3"/>
        <v>0</v>
      </c>
      <c r="E14" s="60">
        <f t="shared" si="3"/>
        <v>0</v>
      </c>
      <c r="F14" s="60">
        <f t="shared" si="3"/>
        <v>0</v>
      </c>
      <c r="G14" s="60">
        <f t="shared" si="3"/>
        <v>1146127</v>
      </c>
      <c r="H14" s="60">
        <f t="shared" si="3"/>
        <v>0</v>
      </c>
      <c r="I14" s="60">
        <f t="shared" si="3"/>
        <v>0</v>
      </c>
      <c r="J14" s="60">
        <f t="shared" si="3"/>
        <v>772968</v>
      </c>
      <c r="K14" s="60">
        <f t="shared" si="3"/>
        <v>0</v>
      </c>
      <c r="L14" s="60">
        <f t="shared" si="3"/>
        <v>0</v>
      </c>
      <c r="M14" s="60">
        <f t="shared" si="3"/>
        <v>3039609</v>
      </c>
    </row>
    <row r="15" spans="1:13" x14ac:dyDescent="0.25">
      <c r="A15" s="169">
        <v>131</v>
      </c>
      <c r="B15" s="170" t="s">
        <v>56</v>
      </c>
      <c r="C15" s="171">
        <f>'COG-M'!P40</f>
        <v>0</v>
      </c>
      <c r="D15" s="82"/>
      <c r="E15" s="82"/>
      <c r="F15" s="82">
        <f>'COG-M'!P41</f>
        <v>0</v>
      </c>
      <c r="G15" s="82">
        <f>'COG-M'!P42</f>
        <v>0</v>
      </c>
      <c r="H15" s="82">
        <f>'COG-M'!P43</f>
        <v>0</v>
      </c>
      <c r="I15" s="82">
        <f>'COG-M'!P44</f>
        <v>0</v>
      </c>
      <c r="J15" s="82"/>
      <c r="K15" s="82"/>
      <c r="L15" s="82"/>
      <c r="M15" s="82">
        <f t="shared" ref="M15:M22" si="4">SUM(C15:L15)</f>
        <v>0</v>
      </c>
    </row>
    <row r="16" spans="1:13" x14ac:dyDescent="0.25">
      <c r="A16" s="169">
        <v>132</v>
      </c>
      <c r="B16" s="170" t="s">
        <v>57</v>
      </c>
      <c r="C16" s="171">
        <f>'COG-M'!P45</f>
        <v>1120514</v>
      </c>
      <c r="D16" s="82"/>
      <c r="E16" s="82"/>
      <c r="F16" s="82">
        <f>'COG-M'!P46</f>
        <v>0</v>
      </c>
      <c r="G16" s="82">
        <f>'COG-M'!P47</f>
        <v>1146127</v>
      </c>
      <c r="H16" s="82">
        <f>'COG-M'!P48</f>
        <v>0</v>
      </c>
      <c r="I16" s="82">
        <f>'COG-M'!P49</f>
        <v>0</v>
      </c>
      <c r="J16" s="82">
        <f>'COG-M'!P50</f>
        <v>772968</v>
      </c>
      <c r="K16" s="82"/>
      <c r="L16" s="82"/>
      <c r="M16" s="82">
        <f t="shared" si="4"/>
        <v>3039609</v>
      </c>
    </row>
    <row r="17" spans="1:13" x14ac:dyDescent="0.25">
      <c r="A17" s="169">
        <v>133</v>
      </c>
      <c r="B17" s="170" t="s">
        <v>58</v>
      </c>
      <c r="C17" s="171">
        <f>'COG-M'!P51</f>
        <v>0</v>
      </c>
      <c r="D17" s="82"/>
      <c r="E17" s="82"/>
      <c r="F17" s="82">
        <f>'COG-M'!P52</f>
        <v>0</v>
      </c>
      <c r="G17" s="82">
        <f>'COG-M'!P53</f>
        <v>0</v>
      </c>
      <c r="H17" s="82">
        <f>'COG-M'!P54</f>
        <v>0</v>
      </c>
      <c r="I17" s="82">
        <f>'COG-M'!P55</f>
        <v>0</v>
      </c>
      <c r="J17" s="82">
        <f>'COG-M'!P56</f>
        <v>0</v>
      </c>
      <c r="K17" s="82"/>
      <c r="L17" s="82"/>
      <c r="M17" s="82">
        <f t="shared" si="4"/>
        <v>0</v>
      </c>
    </row>
    <row r="18" spans="1:13" x14ac:dyDescent="0.25">
      <c r="A18" s="169">
        <v>134</v>
      </c>
      <c r="B18" s="170" t="s">
        <v>59</v>
      </c>
      <c r="C18" s="171">
        <f>'COG-M'!P57</f>
        <v>0</v>
      </c>
      <c r="D18" s="82"/>
      <c r="E18" s="82"/>
      <c r="F18" s="82">
        <f>'COG-M'!P58</f>
        <v>0</v>
      </c>
      <c r="G18" s="82">
        <f>'COG-M'!P59</f>
        <v>0</v>
      </c>
      <c r="H18" s="82">
        <f>'COG-M'!P60</f>
        <v>0</v>
      </c>
      <c r="I18" s="82">
        <f>'COG-M'!P61</f>
        <v>0</v>
      </c>
      <c r="J18" s="82">
        <f>'COG-M'!P62</f>
        <v>0</v>
      </c>
      <c r="K18" s="82"/>
      <c r="L18" s="82"/>
      <c r="M18" s="82">
        <f t="shared" si="4"/>
        <v>0</v>
      </c>
    </row>
    <row r="19" spans="1:13" x14ac:dyDescent="0.25">
      <c r="A19" s="169">
        <v>135</v>
      </c>
      <c r="B19" s="170" t="s">
        <v>60</v>
      </c>
      <c r="C19" s="171"/>
      <c r="D19" s="82"/>
      <c r="E19" s="82"/>
      <c r="F19" s="82"/>
      <c r="G19" s="82"/>
      <c r="H19" s="82"/>
      <c r="I19" s="82"/>
      <c r="J19" s="82"/>
      <c r="K19" s="82"/>
      <c r="L19" s="82"/>
      <c r="M19" s="82">
        <f t="shared" si="4"/>
        <v>0</v>
      </c>
    </row>
    <row r="20" spans="1:13" ht="30" x14ac:dyDescent="0.25">
      <c r="A20" s="169">
        <v>136</v>
      </c>
      <c r="B20" s="170" t="s">
        <v>61</v>
      </c>
      <c r="C20" s="171"/>
      <c r="D20" s="82"/>
      <c r="E20" s="82"/>
      <c r="F20" s="82"/>
      <c r="G20" s="82"/>
      <c r="H20" s="82"/>
      <c r="I20" s="82"/>
      <c r="J20" s="82"/>
      <c r="K20" s="82"/>
      <c r="L20" s="82"/>
      <c r="M20" s="82">
        <f t="shared" si="4"/>
        <v>0</v>
      </c>
    </row>
    <row r="21" spans="1:13" x14ac:dyDescent="0.25">
      <c r="A21" s="169">
        <v>137</v>
      </c>
      <c r="B21" s="170" t="s">
        <v>62</v>
      </c>
      <c r="C21" s="171">
        <f>'COG-M'!P65</f>
        <v>0</v>
      </c>
      <c r="D21" s="82"/>
      <c r="E21" s="82"/>
      <c r="F21" s="82">
        <f>'COG-M'!P66</f>
        <v>0</v>
      </c>
      <c r="G21" s="82">
        <f>'COG-M'!P67</f>
        <v>0</v>
      </c>
      <c r="H21" s="82">
        <f>'COG-M'!P68</f>
        <v>0</v>
      </c>
      <c r="I21" s="82">
        <f>'COG-M'!P69</f>
        <v>0</v>
      </c>
      <c r="J21" s="82"/>
      <c r="K21" s="82"/>
      <c r="L21" s="82"/>
      <c r="M21" s="82">
        <f t="shared" si="4"/>
        <v>0</v>
      </c>
    </row>
    <row r="22" spans="1:13" ht="30" x14ac:dyDescent="0.25">
      <c r="A22" s="169">
        <v>138</v>
      </c>
      <c r="B22" s="170" t="s">
        <v>63</v>
      </c>
      <c r="C22" s="171">
        <f>'COG-M'!P70</f>
        <v>0</v>
      </c>
      <c r="D22" s="82"/>
      <c r="E22" s="82"/>
      <c r="F22" s="82">
        <f>'COG-M'!P71</f>
        <v>0</v>
      </c>
      <c r="G22" s="82">
        <f>'COG-M'!P72</f>
        <v>0</v>
      </c>
      <c r="H22" s="82">
        <f>'COG-M'!P73</f>
        <v>0</v>
      </c>
      <c r="I22" s="82">
        <f>'COG-M'!P74</f>
        <v>0</v>
      </c>
      <c r="J22" s="82"/>
      <c r="K22" s="82"/>
      <c r="L22" s="82"/>
      <c r="M22" s="82">
        <f t="shared" si="4"/>
        <v>0</v>
      </c>
    </row>
    <row r="23" spans="1:13" x14ac:dyDescent="0.25">
      <c r="A23" s="167">
        <v>1400</v>
      </c>
      <c r="B23" s="168" t="s">
        <v>64</v>
      </c>
      <c r="C23" s="98">
        <f t="shared" ref="C23:M23" si="5">SUM(C24:C27)</f>
        <v>0</v>
      </c>
      <c r="D23" s="60">
        <f t="shared" si="5"/>
        <v>0</v>
      </c>
      <c r="E23" s="60">
        <f t="shared" si="5"/>
        <v>0</v>
      </c>
      <c r="F23" s="60">
        <f t="shared" si="5"/>
        <v>0</v>
      </c>
      <c r="G23" s="60">
        <f t="shared" si="5"/>
        <v>0</v>
      </c>
      <c r="H23" s="60">
        <f t="shared" si="5"/>
        <v>0</v>
      </c>
      <c r="I23" s="60">
        <f t="shared" si="5"/>
        <v>0</v>
      </c>
      <c r="J23" s="60">
        <f t="shared" si="5"/>
        <v>0</v>
      </c>
      <c r="K23" s="60">
        <f t="shared" si="5"/>
        <v>0</v>
      </c>
      <c r="L23" s="60">
        <f t="shared" si="5"/>
        <v>0</v>
      </c>
      <c r="M23" s="60">
        <f t="shared" si="5"/>
        <v>0</v>
      </c>
    </row>
    <row r="24" spans="1:13" x14ac:dyDescent="0.25">
      <c r="A24" s="169">
        <v>141</v>
      </c>
      <c r="B24" s="170" t="s">
        <v>65</v>
      </c>
      <c r="C24" s="171">
        <f>'COG-M'!P76</f>
        <v>0</v>
      </c>
      <c r="D24" s="82"/>
      <c r="E24" s="82"/>
      <c r="F24" s="82">
        <f>'COG-M'!P77</f>
        <v>0</v>
      </c>
      <c r="G24" s="82">
        <f>'COG-M'!P78</f>
        <v>0</v>
      </c>
      <c r="H24" s="82">
        <f>'COG-M'!P79</f>
        <v>0</v>
      </c>
      <c r="I24" s="82">
        <f>'COG-M'!P80</f>
        <v>0</v>
      </c>
      <c r="J24" s="82"/>
      <c r="K24" s="82"/>
      <c r="L24" s="82"/>
      <c r="M24" s="82">
        <f>SUM(C24:L24)</f>
        <v>0</v>
      </c>
    </row>
    <row r="25" spans="1:13" x14ac:dyDescent="0.25">
      <c r="A25" s="169">
        <v>142</v>
      </c>
      <c r="B25" s="170" t="s">
        <v>66</v>
      </c>
      <c r="C25" s="171">
        <f>'COG-M'!P81</f>
        <v>0</v>
      </c>
      <c r="D25" s="82"/>
      <c r="E25" s="82"/>
      <c r="F25" s="82">
        <f>'COG-M'!P82</f>
        <v>0</v>
      </c>
      <c r="G25" s="82">
        <f>'COG-M'!P83</f>
        <v>0</v>
      </c>
      <c r="H25" s="82">
        <f>'COG-M'!P84</f>
        <v>0</v>
      </c>
      <c r="I25" s="82">
        <f>'COG-M'!P85</f>
        <v>0</v>
      </c>
      <c r="J25" s="82"/>
      <c r="K25" s="82"/>
      <c r="L25" s="82"/>
      <c r="M25" s="82">
        <f>SUM(C25:L25)</f>
        <v>0</v>
      </c>
    </row>
    <row r="26" spans="1:13" x14ac:dyDescent="0.25">
      <c r="A26" s="169">
        <v>143</v>
      </c>
      <c r="B26" s="170" t="s">
        <v>67</v>
      </c>
      <c r="C26" s="171">
        <f>'COG-M'!P86</f>
        <v>0</v>
      </c>
      <c r="D26" s="82"/>
      <c r="E26" s="82"/>
      <c r="F26" s="82">
        <f>'COG-M'!P87</f>
        <v>0</v>
      </c>
      <c r="G26" s="82">
        <f>'COG-M'!P88</f>
        <v>0</v>
      </c>
      <c r="H26" s="82">
        <f>'COG-M'!P89</f>
        <v>0</v>
      </c>
      <c r="I26" s="82">
        <f>'COG-M'!P90</f>
        <v>0</v>
      </c>
      <c r="J26" s="82"/>
      <c r="K26" s="82"/>
      <c r="L26" s="82"/>
      <c r="M26" s="82">
        <f>SUM(C26:L26)</f>
        <v>0</v>
      </c>
    </row>
    <row r="27" spans="1:13" x14ac:dyDescent="0.25">
      <c r="A27" s="169">
        <v>144</v>
      </c>
      <c r="B27" s="170" t="s">
        <v>68</v>
      </c>
      <c r="C27" s="171">
        <f>'COG-M'!P91</f>
        <v>0</v>
      </c>
      <c r="D27" s="82"/>
      <c r="E27" s="82"/>
      <c r="F27" s="82">
        <f>'COG-M'!P92</f>
        <v>0</v>
      </c>
      <c r="G27" s="82">
        <f>'COG-M'!P93</f>
        <v>0</v>
      </c>
      <c r="H27" s="82">
        <f>'COG-M'!P94</f>
        <v>0</v>
      </c>
      <c r="I27" s="82">
        <f>'COG-M'!P95</f>
        <v>0</v>
      </c>
      <c r="J27" s="82"/>
      <c r="K27" s="82"/>
      <c r="L27" s="82"/>
      <c r="M27" s="82">
        <f>SUM(C27:L27)</f>
        <v>0</v>
      </c>
    </row>
    <row r="28" spans="1:13" x14ac:dyDescent="0.25">
      <c r="A28" s="167">
        <v>1500</v>
      </c>
      <c r="B28" s="168" t="s">
        <v>69</v>
      </c>
      <c r="C28" s="98">
        <f t="shared" ref="C28:M28" si="6">SUM(C29:C34)</f>
        <v>0</v>
      </c>
      <c r="D28" s="60">
        <f t="shared" si="6"/>
        <v>0</v>
      </c>
      <c r="E28" s="60">
        <f t="shared" si="6"/>
        <v>0</v>
      </c>
      <c r="F28" s="60">
        <f t="shared" si="6"/>
        <v>0</v>
      </c>
      <c r="G28" s="60">
        <f t="shared" si="6"/>
        <v>0</v>
      </c>
      <c r="H28" s="60">
        <f t="shared" si="6"/>
        <v>0</v>
      </c>
      <c r="I28" s="60">
        <f t="shared" si="6"/>
        <v>0</v>
      </c>
      <c r="J28" s="60">
        <f t="shared" si="6"/>
        <v>0</v>
      </c>
      <c r="K28" s="60">
        <f t="shared" si="6"/>
        <v>0</v>
      </c>
      <c r="L28" s="60">
        <f t="shared" si="6"/>
        <v>0</v>
      </c>
      <c r="M28" s="60">
        <f t="shared" si="6"/>
        <v>0</v>
      </c>
    </row>
    <row r="29" spans="1:13" x14ac:dyDescent="0.25">
      <c r="A29" s="169">
        <v>151</v>
      </c>
      <c r="B29" s="170" t="s">
        <v>70</v>
      </c>
      <c r="C29" s="171">
        <f>'COG-M'!P97</f>
        <v>0</v>
      </c>
      <c r="D29" s="82"/>
      <c r="E29" s="82"/>
      <c r="F29" s="82">
        <f>'COG-M'!P98</f>
        <v>0</v>
      </c>
      <c r="G29" s="82">
        <f>'COG-M'!P99</f>
        <v>0</v>
      </c>
      <c r="H29" s="82">
        <f>'COG-M'!P100</f>
        <v>0</v>
      </c>
      <c r="I29" s="82">
        <f>'COG-M'!P101</f>
        <v>0</v>
      </c>
      <c r="J29" s="82">
        <f>'COG-M'!P102</f>
        <v>0</v>
      </c>
      <c r="K29" s="82"/>
      <c r="L29" s="82"/>
      <c r="M29" s="82">
        <f t="shared" ref="M29:M34" si="7">SUM(C29:L29)</f>
        <v>0</v>
      </c>
    </row>
    <row r="30" spans="1:13" x14ac:dyDescent="0.25">
      <c r="A30" s="169">
        <v>152</v>
      </c>
      <c r="B30" s="170" t="s">
        <v>71</v>
      </c>
      <c r="C30" s="171">
        <f>'COG-M'!P103</f>
        <v>0</v>
      </c>
      <c r="D30" s="82"/>
      <c r="E30" s="82"/>
      <c r="F30" s="82">
        <f>'COG-M'!P104</f>
        <v>0</v>
      </c>
      <c r="G30" s="82">
        <f>'COG-M'!P105</f>
        <v>0</v>
      </c>
      <c r="H30" s="82">
        <f>'COG-M'!P106</f>
        <v>0</v>
      </c>
      <c r="I30" s="82">
        <f>'COG-M'!P107</f>
        <v>0</v>
      </c>
      <c r="J30" s="82"/>
      <c r="K30" s="82"/>
      <c r="L30" s="82">
        <f>'COG-M'!P108</f>
        <v>0</v>
      </c>
      <c r="M30" s="82">
        <f t="shared" si="7"/>
        <v>0</v>
      </c>
    </row>
    <row r="31" spans="1:13" x14ac:dyDescent="0.25">
      <c r="A31" s="169">
        <v>153</v>
      </c>
      <c r="B31" s="170" t="s">
        <v>72</v>
      </c>
      <c r="C31" s="171">
        <f>'COG-M'!P109</f>
        <v>0</v>
      </c>
      <c r="D31" s="82"/>
      <c r="E31" s="82"/>
      <c r="F31" s="82">
        <f>'COG-M'!P110</f>
        <v>0</v>
      </c>
      <c r="G31" s="82">
        <f>'COG-M'!P111</f>
        <v>0</v>
      </c>
      <c r="H31" s="82">
        <f>'COG-M'!P112</f>
        <v>0</v>
      </c>
      <c r="I31" s="82">
        <f>'COG-M'!P113</f>
        <v>0</v>
      </c>
      <c r="J31" s="82"/>
      <c r="K31" s="82"/>
      <c r="L31" s="82"/>
      <c r="M31" s="82">
        <f t="shared" si="7"/>
        <v>0</v>
      </c>
    </row>
    <row r="32" spans="1:13" x14ac:dyDescent="0.25">
      <c r="A32" s="169">
        <v>154</v>
      </c>
      <c r="B32" s="170" t="s">
        <v>73</v>
      </c>
      <c r="C32" s="171">
        <f>'COG-M'!P114</f>
        <v>0</v>
      </c>
      <c r="D32" s="82"/>
      <c r="E32" s="82"/>
      <c r="F32" s="82">
        <f>'COG-M'!P115</f>
        <v>0</v>
      </c>
      <c r="G32" s="82">
        <f>'COG-M'!P116</f>
        <v>0</v>
      </c>
      <c r="H32" s="82">
        <f>'COG-M'!P117</f>
        <v>0</v>
      </c>
      <c r="I32" s="82">
        <f>'COG-M'!P118</f>
        <v>0</v>
      </c>
      <c r="J32" s="82">
        <f>'COG-M'!P119</f>
        <v>0</v>
      </c>
      <c r="K32" s="82"/>
      <c r="L32" s="82"/>
      <c r="M32" s="82">
        <f t="shared" si="7"/>
        <v>0</v>
      </c>
    </row>
    <row r="33" spans="1:13" x14ac:dyDescent="0.25">
      <c r="A33" s="169">
        <v>155</v>
      </c>
      <c r="B33" s="170" t="s">
        <v>74</v>
      </c>
      <c r="C33" s="171">
        <f>'COG-M'!P120</f>
        <v>0</v>
      </c>
      <c r="D33" s="82"/>
      <c r="E33" s="82"/>
      <c r="F33" s="82">
        <f>'COG-M'!P121</f>
        <v>0</v>
      </c>
      <c r="G33" s="82">
        <f>'COG-M'!P122</f>
        <v>0</v>
      </c>
      <c r="H33" s="82">
        <f>'COG-M'!P123</f>
        <v>0</v>
      </c>
      <c r="I33" s="82">
        <f>'COG-M'!P124</f>
        <v>0</v>
      </c>
      <c r="J33" s="82"/>
      <c r="K33" s="82"/>
      <c r="L33" s="82"/>
      <c r="M33" s="82">
        <f t="shared" si="7"/>
        <v>0</v>
      </c>
    </row>
    <row r="34" spans="1:13" x14ac:dyDescent="0.25">
      <c r="A34" s="169">
        <v>159</v>
      </c>
      <c r="B34" s="170" t="s">
        <v>75</v>
      </c>
      <c r="C34" s="171">
        <f>'COG-M'!P125</f>
        <v>0</v>
      </c>
      <c r="D34" s="82"/>
      <c r="E34" s="82"/>
      <c r="F34" s="82">
        <f>'COG-M'!P126</f>
        <v>0</v>
      </c>
      <c r="G34" s="82">
        <f>'COG-M'!P127</f>
        <v>0</v>
      </c>
      <c r="H34" s="82">
        <f>'COG-M'!P128</f>
        <v>0</v>
      </c>
      <c r="I34" s="82">
        <f>'COG-M'!P129</f>
        <v>0</v>
      </c>
      <c r="J34" s="82"/>
      <c r="K34" s="82"/>
      <c r="L34" s="82"/>
      <c r="M34" s="82">
        <f t="shared" si="7"/>
        <v>0</v>
      </c>
    </row>
    <row r="35" spans="1:13" x14ac:dyDescent="0.25">
      <c r="A35" s="167">
        <v>1600</v>
      </c>
      <c r="B35" s="168" t="s">
        <v>76</v>
      </c>
      <c r="C35" s="98">
        <f t="shared" ref="C35:M35" si="8">SUM(C36)</f>
        <v>0</v>
      </c>
      <c r="D35" s="60">
        <f t="shared" si="8"/>
        <v>0</v>
      </c>
      <c r="E35" s="60">
        <f t="shared" si="8"/>
        <v>0</v>
      </c>
      <c r="F35" s="60">
        <f t="shared" si="8"/>
        <v>0</v>
      </c>
      <c r="G35" s="60">
        <f t="shared" si="8"/>
        <v>0</v>
      </c>
      <c r="H35" s="60">
        <f t="shared" si="8"/>
        <v>0</v>
      </c>
      <c r="I35" s="60">
        <f t="shared" si="8"/>
        <v>0</v>
      </c>
      <c r="J35" s="60">
        <f t="shared" si="8"/>
        <v>0</v>
      </c>
      <c r="K35" s="60">
        <f t="shared" si="8"/>
        <v>0</v>
      </c>
      <c r="L35" s="60">
        <f t="shared" si="8"/>
        <v>0</v>
      </c>
      <c r="M35" s="60">
        <f t="shared" si="8"/>
        <v>0</v>
      </c>
    </row>
    <row r="36" spans="1:13" x14ac:dyDescent="0.25">
      <c r="A36" s="169">
        <v>161</v>
      </c>
      <c r="B36" s="170" t="s">
        <v>77</v>
      </c>
      <c r="C36" s="171">
        <f>'COG-M'!P131</f>
        <v>0</v>
      </c>
      <c r="D36" s="82"/>
      <c r="E36" s="82"/>
      <c r="F36" s="82">
        <f>'COG-M'!P132</f>
        <v>0</v>
      </c>
      <c r="G36" s="82">
        <f>'COG-M'!P133</f>
        <v>0</v>
      </c>
      <c r="H36" s="82">
        <f>'COG-M'!P134</f>
        <v>0</v>
      </c>
      <c r="I36" s="82">
        <f>'COG-M'!P135</f>
        <v>0</v>
      </c>
      <c r="J36" s="82">
        <f>'COG-M'!P136</f>
        <v>0</v>
      </c>
      <c r="K36" s="82"/>
      <c r="L36" s="82"/>
      <c r="M36" s="82">
        <f>SUM(C36:L36)</f>
        <v>0</v>
      </c>
    </row>
    <row r="37" spans="1:13" x14ac:dyDescent="0.25">
      <c r="A37" s="167">
        <v>1700</v>
      </c>
      <c r="B37" s="168" t="s">
        <v>78</v>
      </c>
      <c r="C37" s="98">
        <f t="shared" ref="C37:M37" si="9">SUM(C38:C39)</f>
        <v>0</v>
      </c>
      <c r="D37" s="60">
        <f t="shared" si="9"/>
        <v>0</v>
      </c>
      <c r="E37" s="60">
        <f t="shared" si="9"/>
        <v>0</v>
      </c>
      <c r="F37" s="60">
        <f t="shared" si="9"/>
        <v>0</v>
      </c>
      <c r="G37" s="60">
        <f t="shared" si="9"/>
        <v>0</v>
      </c>
      <c r="H37" s="60">
        <f t="shared" si="9"/>
        <v>0</v>
      </c>
      <c r="I37" s="60">
        <f t="shared" si="9"/>
        <v>0</v>
      </c>
      <c r="J37" s="60">
        <f t="shared" si="9"/>
        <v>0</v>
      </c>
      <c r="K37" s="60">
        <f t="shared" si="9"/>
        <v>0</v>
      </c>
      <c r="L37" s="60">
        <f t="shared" si="9"/>
        <v>0</v>
      </c>
      <c r="M37" s="60">
        <f t="shared" si="9"/>
        <v>0</v>
      </c>
    </row>
    <row r="38" spans="1:13" x14ac:dyDescent="0.25">
      <c r="A38" s="169">
        <v>171</v>
      </c>
      <c r="B38" s="170" t="s">
        <v>79</v>
      </c>
      <c r="C38" s="171">
        <f>'COG-M'!P138</f>
        <v>0</v>
      </c>
      <c r="D38" s="82"/>
      <c r="E38" s="82"/>
      <c r="F38" s="82">
        <f>'COG-M'!P139</f>
        <v>0</v>
      </c>
      <c r="G38" s="82">
        <f>'COG-M'!P140</f>
        <v>0</v>
      </c>
      <c r="H38" s="82">
        <f>'COG-M'!P141</f>
        <v>0</v>
      </c>
      <c r="I38" s="82">
        <f>'COG-M'!P142</f>
        <v>0</v>
      </c>
      <c r="J38" s="82"/>
      <c r="K38" s="82"/>
      <c r="L38" s="82"/>
      <c r="M38" s="82">
        <f>SUM(C38:L38)</f>
        <v>0</v>
      </c>
    </row>
    <row r="39" spans="1:13" x14ac:dyDescent="0.25">
      <c r="A39" s="169">
        <v>172</v>
      </c>
      <c r="B39" s="170" t="s">
        <v>80</v>
      </c>
      <c r="C39" s="171">
        <f>'COG-M'!P143</f>
        <v>0</v>
      </c>
      <c r="D39" s="82"/>
      <c r="E39" s="82"/>
      <c r="F39" s="82">
        <f>'COG-M'!P144</f>
        <v>0</v>
      </c>
      <c r="G39" s="82">
        <f>'COG-M'!P145</f>
        <v>0</v>
      </c>
      <c r="H39" s="82">
        <f>'COG-M'!P146</f>
        <v>0</v>
      </c>
      <c r="I39" s="82">
        <f>'COG-M'!P147</f>
        <v>0</v>
      </c>
      <c r="J39" s="82"/>
      <c r="K39" s="82"/>
      <c r="L39" s="82"/>
      <c r="M39" s="82">
        <f>SUM(C39:L39)</f>
        <v>0</v>
      </c>
    </row>
    <row r="40" spans="1:13" x14ac:dyDescent="0.25">
      <c r="A40" s="172">
        <v>2000</v>
      </c>
      <c r="B40" s="173" t="s">
        <v>81</v>
      </c>
      <c r="C40" s="105">
        <f t="shared" ref="C40:I40" si="10">C41+C50+C54+C64+C74+C82+C85+C91+C95</f>
        <v>6263177</v>
      </c>
      <c r="D40" s="106">
        <f t="shared" si="10"/>
        <v>0</v>
      </c>
      <c r="E40" s="106">
        <f t="shared" si="10"/>
        <v>0</v>
      </c>
      <c r="F40" s="106">
        <f t="shared" si="10"/>
        <v>0</v>
      </c>
      <c r="G40" s="106">
        <f t="shared" si="10"/>
        <v>6555168</v>
      </c>
      <c r="H40" s="106">
        <f t="shared" si="10"/>
        <v>0</v>
      </c>
      <c r="I40" s="106">
        <f t="shared" si="10"/>
        <v>0</v>
      </c>
      <c r="J40" s="106">
        <f>J41+J50+J54+J64+J74+J82+J85+J91+J95</f>
        <v>592008</v>
      </c>
      <c r="K40" s="106">
        <f>K41+K50+K54+K64+K74+K82+K85+K91+K95</f>
        <v>0</v>
      </c>
      <c r="L40" s="106">
        <f>L41+L50+L54+L64+L74+L82+L85+L91+L95</f>
        <v>0</v>
      </c>
      <c r="M40" s="107">
        <f>M41+M50+M54+M64+M74+M82+M85+M91+M95</f>
        <v>13410353</v>
      </c>
    </row>
    <row r="41" spans="1:13" ht="30" x14ac:dyDescent="0.25">
      <c r="A41" s="167">
        <v>2100</v>
      </c>
      <c r="B41" s="168" t="s">
        <v>82</v>
      </c>
      <c r="C41" s="108">
        <f t="shared" ref="C41:I41" si="11">SUM(C42:C49)</f>
        <v>0</v>
      </c>
      <c r="D41" s="109">
        <f t="shared" si="11"/>
        <v>0</v>
      </c>
      <c r="E41" s="109">
        <f t="shared" si="11"/>
        <v>0</v>
      </c>
      <c r="F41" s="109">
        <f t="shared" si="11"/>
        <v>0</v>
      </c>
      <c r="G41" s="109">
        <f t="shared" si="11"/>
        <v>445200</v>
      </c>
      <c r="H41" s="109">
        <f t="shared" si="11"/>
        <v>0</v>
      </c>
      <c r="I41" s="109">
        <f t="shared" si="11"/>
        <v>0</v>
      </c>
      <c r="J41" s="109">
        <f>SUM(J42:J49)</f>
        <v>0</v>
      </c>
      <c r="K41" s="109">
        <f>SUM(K42:K49)</f>
        <v>0</v>
      </c>
      <c r="L41" s="109">
        <f>SUM(L42:L49)</f>
        <v>0</v>
      </c>
      <c r="M41" s="109">
        <f>SUM(M42:M49)</f>
        <v>445200</v>
      </c>
    </row>
    <row r="42" spans="1:13" x14ac:dyDescent="0.25">
      <c r="A42" s="169">
        <v>211</v>
      </c>
      <c r="B42" s="170" t="s">
        <v>83</v>
      </c>
      <c r="C42" s="171">
        <f>'COG-M'!P150</f>
        <v>0</v>
      </c>
      <c r="D42" s="82"/>
      <c r="E42" s="82"/>
      <c r="F42" s="82">
        <f>'COG-M'!P151</f>
        <v>0</v>
      </c>
      <c r="G42" s="82">
        <f>'COG-M'!P152</f>
        <v>187200</v>
      </c>
      <c r="H42" s="82">
        <f>'COG-M'!P153</f>
        <v>0</v>
      </c>
      <c r="I42" s="82">
        <f>'COG-M'!P154</f>
        <v>0</v>
      </c>
      <c r="J42" s="82"/>
      <c r="K42" s="82"/>
      <c r="L42" s="82"/>
      <c r="M42" s="83">
        <f t="shared" ref="M42:M49" si="12">SUM(C42:L42)</f>
        <v>187200</v>
      </c>
    </row>
    <row r="43" spans="1:13" x14ac:dyDescent="0.25">
      <c r="A43" s="169">
        <v>212</v>
      </c>
      <c r="B43" s="170" t="s">
        <v>84</v>
      </c>
      <c r="C43" s="171">
        <f>'COG-M'!P155</f>
        <v>0</v>
      </c>
      <c r="D43" s="82"/>
      <c r="E43" s="82"/>
      <c r="F43" s="82">
        <f>'COG-M'!P156</f>
        <v>0</v>
      </c>
      <c r="G43" s="82">
        <f>'COG-M'!P157</f>
        <v>0</v>
      </c>
      <c r="H43" s="82">
        <f>'COG-M'!P158</f>
        <v>0</v>
      </c>
      <c r="I43" s="82">
        <f>'COG-M'!P159</f>
        <v>0</v>
      </c>
      <c r="J43" s="82"/>
      <c r="K43" s="82"/>
      <c r="L43" s="82"/>
      <c r="M43" s="83">
        <f t="shared" si="12"/>
        <v>0</v>
      </c>
    </row>
    <row r="44" spans="1:13" x14ac:dyDescent="0.25">
      <c r="A44" s="169">
        <v>213</v>
      </c>
      <c r="B44" s="170" t="s">
        <v>85</v>
      </c>
      <c r="C44" s="171">
        <f>'COG-M'!P160</f>
        <v>0</v>
      </c>
      <c r="D44" s="82"/>
      <c r="E44" s="82"/>
      <c r="F44" s="82">
        <f>'COG-M'!P161</f>
        <v>0</v>
      </c>
      <c r="G44" s="82">
        <f>'COG-M'!P162</f>
        <v>0</v>
      </c>
      <c r="H44" s="82">
        <f>'COG-M'!P163</f>
        <v>0</v>
      </c>
      <c r="I44" s="82">
        <f>'COG-M'!P164</f>
        <v>0</v>
      </c>
      <c r="J44" s="82"/>
      <c r="K44" s="82"/>
      <c r="L44" s="82"/>
      <c r="M44" s="83">
        <f t="shared" si="12"/>
        <v>0</v>
      </c>
    </row>
    <row r="45" spans="1:13" ht="30" x14ac:dyDescent="0.25">
      <c r="A45" s="169">
        <v>214</v>
      </c>
      <c r="B45" s="170" t="s">
        <v>86</v>
      </c>
      <c r="C45" s="171">
        <f>'COG-M'!P165</f>
        <v>0</v>
      </c>
      <c r="D45" s="82"/>
      <c r="E45" s="82"/>
      <c r="F45" s="82">
        <f>'COG-M'!P166</f>
        <v>0</v>
      </c>
      <c r="G45" s="82">
        <f>'COG-M'!P167</f>
        <v>78000</v>
      </c>
      <c r="H45" s="82">
        <f>'COG-M'!P168</f>
        <v>0</v>
      </c>
      <c r="I45" s="82">
        <f>'COG-M'!P169</f>
        <v>0</v>
      </c>
      <c r="J45" s="82"/>
      <c r="K45" s="82"/>
      <c r="L45" s="82"/>
      <c r="M45" s="83">
        <f t="shared" si="12"/>
        <v>78000</v>
      </c>
    </row>
    <row r="46" spans="1:13" x14ac:dyDescent="0.25">
      <c r="A46" s="169">
        <v>215</v>
      </c>
      <c r="B46" s="170" t="s">
        <v>87</v>
      </c>
      <c r="C46" s="171">
        <f>'COG-M'!P170</f>
        <v>0</v>
      </c>
      <c r="D46" s="82"/>
      <c r="E46" s="82"/>
      <c r="F46" s="82">
        <f>'COG-M'!P171</f>
        <v>0</v>
      </c>
      <c r="G46" s="82">
        <f>'COG-M'!P172</f>
        <v>84000</v>
      </c>
      <c r="H46" s="82">
        <f>'COG-M'!P173</f>
        <v>0</v>
      </c>
      <c r="I46" s="82">
        <f>'COG-M'!P174</f>
        <v>0</v>
      </c>
      <c r="J46" s="82"/>
      <c r="K46" s="82"/>
      <c r="L46" s="82"/>
      <c r="M46" s="83">
        <f t="shared" si="12"/>
        <v>84000</v>
      </c>
    </row>
    <row r="47" spans="1:13" x14ac:dyDescent="0.25">
      <c r="A47" s="169">
        <v>216</v>
      </c>
      <c r="B47" s="170" t="s">
        <v>88</v>
      </c>
      <c r="C47" s="171">
        <f>'COG-M'!P175</f>
        <v>0</v>
      </c>
      <c r="D47" s="82"/>
      <c r="E47" s="82"/>
      <c r="F47" s="82">
        <f>'COG-M'!P176</f>
        <v>0</v>
      </c>
      <c r="G47" s="82">
        <f>'COG-M'!P177</f>
        <v>96000</v>
      </c>
      <c r="H47" s="82">
        <f>'COG-M'!P178</f>
        <v>0</v>
      </c>
      <c r="I47" s="82">
        <f>'COG-M'!P179</f>
        <v>0</v>
      </c>
      <c r="J47" s="82"/>
      <c r="K47" s="82"/>
      <c r="L47" s="82"/>
      <c r="M47" s="83">
        <f t="shared" si="12"/>
        <v>96000</v>
      </c>
    </row>
    <row r="48" spans="1:13" x14ac:dyDescent="0.25">
      <c r="A48" s="169">
        <v>217</v>
      </c>
      <c r="B48" s="170" t="s">
        <v>89</v>
      </c>
      <c r="C48" s="171">
        <f>'COG-M'!P180</f>
        <v>0</v>
      </c>
      <c r="D48" s="82"/>
      <c r="E48" s="82"/>
      <c r="F48" s="82">
        <f>'COG-M'!P181</f>
        <v>0</v>
      </c>
      <c r="G48" s="82">
        <f>'COG-M'!P182</f>
        <v>0</v>
      </c>
      <c r="H48" s="82">
        <f>'COG-M'!P183</f>
        <v>0</v>
      </c>
      <c r="I48" s="82">
        <f>'COG-M'!P184</f>
        <v>0</v>
      </c>
      <c r="J48" s="82"/>
      <c r="K48" s="82"/>
      <c r="L48" s="82"/>
      <c r="M48" s="83">
        <f t="shared" si="12"/>
        <v>0</v>
      </c>
    </row>
    <row r="49" spans="1:13" x14ac:dyDescent="0.25">
      <c r="A49" s="174">
        <v>218</v>
      </c>
      <c r="B49" s="175" t="s">
        <v>90</v>
      </c>
      <c r="C49" s="171">
        <f>'COG-M'!P185</f>
        <v>0</v>
      </c>
      <c r="D49" s="82"/>
      <c r="E49" s="82"/>
      <c r="F49" s="82">
        <f>'COG-M'!P186</f>
        <v>0</v>
      </c>
      <c r="G49" s="82">
        <f>'COG-M'!P187</f>
        <v>0</v>
      </c>
      <c r="H49" s="82">
        <f>'COG-M'!P188</f>
        <v>0</v>
      </c>
      <c r="I49" s="82">
        <f>'COG-M'!P189</f>
        <v>0</v>
      </c>
      <c r="J49" s="82"/>
      <c r="K49" s="82"/>
      <c r="L49" s="82"/>
      <c r="M49" s="83">
        <f t="shared" si="12"/>
        <v>0</v>
      </c>
    </row>
    <row r="50" spans="1:13" x14ac:dyDescent="0.25">
      <c r="A50" s="167">
        <v>2200</v>
      </c>
      <c r="B50" s="168" t="s">
        <v>91</v>
      </c>
      <c r="C50" s="110">
        <f t="shared" ref="C50:I50" si="13">SUM(C51:C53)</f>
        <v>0</v>
      </c>
      <c r="D50" s="111">
        <f t="shared" si="13"/>
        <v>0</v>
      </c>
      <c r="E50" s="111">
        <f t="shared" si="13"/>
        <v>0</v>
      </c>
      <c r="F50" s="111">
        <f t="shared" si="13"/>
        <v>0</v>
      </c>
      <c r="G50" s="111">
        <f t="shared" si="13"/>
        <v>108000</v>
      </c>
      <c r="H50" s="111">
        <f t="shared" si="13"/>
        <v>0</v>
      </c>
      <c r="I50" s="111">
        <f t="shared" si="13"/>
        <v>0</v>
      </c>
      <c r="J50" s="111">
        <f>SUM(J51:J53)</f>
        <v>40008</v>
      </c>
      <c r="K50" s="111">
        <f>SUM(K51:K53)</f>
        <v>0</v>
      </c>
      <c r="L50" s="111">
        <f>SUM(L51:L53)</f>
        <v>0</v>
      </c>
      <c r="M50" s="111">
        <f>SUM(M51:M53)</f>
        <v>148008</v>
      </c>
    </row>
    <row r="51" spans="1:13" x14ac:dyDescent="0.25">
      <c r="A51" s="169">
        <v>221</v>
      </c>
      <c r="B51" s="170" t="s">
        <v>92</v>
      </c>
      <c r="C51" s="171">
        <f>'COG-M'!P191</f>
        <v>0</v>
      </c>
      <c r="D51" s="82"/>
      <c r="E51" s="82"/>
      <c r="F51" s="82">
        <f>'COG-M'!P192</f>
        <v>0</v>
      </c>
      <c r="G51" s="82">
        <f>'COG-M'!P193</f>
        <v>108000</v>
      </c>
      <c r="H51" s="82">
        <f>'COG-M'!P194</f>
        <v>0</v>
      </c>
      <c r="I51" s="82">
        <f>'COG-M'!P195</f>
        <v>0</v>
      </c>
      <c r="J51" s="82">
        <f>'COG-M'!P196</f>
        <v>40008</v>
      </c>
      <c r="K51" s="82"/>
      <c r="L51" s="82"/>
      <c r="M51" s="83">
        <f>SUM(C51:L51)</f>
        <v>148008</v>
      </c>
    </row>
    <row r="52" spans="1:13" x14ac:dyDescent="0.25">
      <c r="A52" s="169">
        <v>222</v>
      </c>
      <c r="B52" s="170" t="s">
        <v>93</v>
      </c>
      <c r="C52" s="171">
        <f>'COG-M'!P197</f>
        <v>0</v>
      </c>
      <c r="D52" s="82"/>
      <c r="E52" s="82"/>
      <c r="F52" s="82">
        <f>'COG-M'!P198</f>
        <v>0</v>
      </c>
      <c r="G52" s="82">
        <f>'COG-M'!P199</f>
        <v>0</v>
      </c>
      <c r="H52" s="82">
        <f>'COG-M'!P200</f>
        <v>0</v>
      </c>
      <c r="I52" s="82">
        <f>'COG-M'!P201</f>
        <v>0</v>
      </c>
      <c r="J52" s="82"/>
      <c r="K52" s="82"/>
      <c r="L52" s="82"/>
      <c r="M52" s="83">
        <f>SUM(C52:L52)</f>
        <v>0</v>
      </c>
    </row>
    <row r="53" spans="1:13" x14ac:dyDescent="0.25">
      <c r="A53" s="169">
        <v>223</v>
      </c>
      <c r="B53" s="170" t="s">
        <v>94</v>
      </c>
      <c r="C53" s="171">
        <f>'COG-M'!P202</f>
        <v>0</v>
      </c>
      <c r="D53" s="82"/>
      <c r="E53" s="82"/>
      <c r="F53" s="82">
        <f>'COG-M'!P203</f>
        <v>0</v>
      </c>
      <c r="G53" s="82">
        <f>'COG-M'!P204</f>
        <v>0</v>
      </c>
      <c r="H53" s="82">
        <f>'COG-M'!P205</f>
        <v>0</v>
      </c>
      <c r="I53" s="82">
        <f>'COG-M'!P206</f>
        <v>0</v>
      </c>
      <c r="J53" s="82"/>
      <c r="K53" s="82"/>
      <c r="L53" s="82"/>
      <c r="M53" s="83">
        <f>SUM(C53:L53)</f>
        <v>0</v>
      </c>
    </row>
    <row r="54" spans="1:13" x14ac:dyDescent="0.25">
      <c r="A54" s="167">
        <v>2300</v>
      </c>
      <c r="B54" s="168" t="s">
        <v>95</v>
      </c>
      <c r="C54" s="110">
        <f t="shared" ref="C54:I54" si="14">SUM(C55:C63)</f>
        <v>0</v>
      </c>
      <c r="D54" s="111">
        <f t="shared" si="14"/>
        <v>0</v>
      </c>
      <c r="E54" s="111">
        <f t="shared" si="14"/>
        <v>0</v>
      </c>
      <c r="F54" s="111">
        <f t="shared" si="14"/>
        <v>0</v>
      </c>
      <c r="G54" s="111">
        <f t="shared" si="14"/>
        <v>0</v>
      </c>
      <c r="H54" s="111">
        <f t="shared" si="14"/>
        <v>0</v>
      </c>
      <c r="I54" s="111">
        <f t="shared" si="14"/>
        <v>0</v>
      </c>
      <c r="J54" s="111">
        <f>SUM(J55:J63)</f>
        <v>0</v>
      </c>
      <c r="K54" s="111">
        <f>SUM(K55:K63)</f>
        <v>0</v>
      </c>
      <c r="L54" s="111">
        <f>SUM(L55:L63)</f>
        <v>0</v>
      </c>
      <c r="M54" s="111">
        <f>SUM(M55:M63)</f>
        <v>0</v>
      </c>
    </row>
    <row r="55" spans="1:13" ht="30" x14ac:dyDescent="0.25">
      <c r="A55" s="169">
        <v>231</v>
      </c>
      <c r="B55" s="170" t="s">
        <v>96</v>
      </c>
      <c r="C55" s="171"/>
      <c r="D55" s="82"/>
      <c r="E55" s="82"/>
      <c r="F55" s="82"/>
      <c r="G55" s="82"/>
      <c r="H55" s="82"/>
      <c r="I55" s="82"/>
      <c r="J55" s="82"/>
      <c r="K55" s="82"/>
      <c r="L55" s="82"/>
      <c r="M55" s="83">
        <f t="shared" ref="M55:M63" si="15">SUM(C55:L55)</f>
        <v>0</v>
      </c>
    </row>
    <row r="56" spans="1:13" x14ac:dyDescent="0.25">
      <c r="A56" s="169">
        <v>232</v>
      </c>
      <c r="B56" s="170" t="s">
        <v>97</v>
      </c>
      <c r="C56" s="171"/>
      <c r="D56" s="82"/>
      <c r="E56" s="82"/>
      <c r="F56" s="82"/>
      <c r="G56" s="82"/>
      <c r="H56" s="82"/>
      <c r="I56" s="82"/>
      <c r="J56" s="82"/>
      <c r="K56" s="82"/>
      <c r="L56" s="82"/>
      <c r="M56" s="83">
        <f t="shared" si="15"/>
        <v>0</v>
      </c>
    </row>
    <row r="57" spans="1:13" x14ac:dyDescent="0.25">
      <c r="A57" s="169">
        <v>233</v>
      </c>
      <c r="B57" s="170" t="s">
        <v>98</v>
      </c>
      <c r="C57" s="171"/>
      <c r="D57" s="82"/>
      <c r="E57" s="82"/>
      <c r="F57" s="82"/>
      <c r="G57" s="82"/>
      <c r="H57" s="82"/>
      <c r="I57" s="82"/>
      <c r="J57" s="82"/>
      <c r="K57" s="82"/>
      <c r="L57" s="82"/>
      <c r="M57" s="83">
        <f t="shared" si="15"/>
        <v>0</v>
      </c>
    </row>
    <row r="58" spans="1:13" ht="30" x14ac:dyDescent="0.25">
      <c r="A58" s="169">
        <v>234</v>
      </c>
      <c r="B58" s="170" t="s">
        <v>99</v>
      </c>
      <c r="C58" s="171"/>
      <c r="D58" s="82"/>
      <c r="E58" s="82"/>
      <c r="F58" s="82"/>
      <c r="G58" s="82"/>
      <c r="H58" s="82"/>
      <c r="I58" s="82"/>
      <c r="J58" s="82"/>
      <c r="K58" s="82"/>
      <c r="L58" s="82"/>
      <c r="M58" s="83">
        <f t="shared" si="15"/>
        <v>0</v>
      </c>
    </row>
    <row r="59" spans="1:13" ht="30" x14ac:dyDescent="0.25">
      <c r="A59" s="169">
        <v>235</v>
      </c>
      <c r="B59" s="170" t="s">
        <v>100</v>
      </c>
      <c r="C59" s="171"/>
      <c r="D59" s="82"/>
      <c r="E59" s="82"/>
      <c r="F59" s="82"/>
      <c r="G59" s="82"/>
      <c r="H59" s="82"/>
      <c r="I59" s="82"/>
      <c r="J59" s="82"/>
      <c r="K59" s="82"/>
      <c r="L59" s="82"/>
      <c r="M59" s="83">
        <f t="shared" si="15"/>
        <v>0</v>
      </c>
    </row>
    <row r="60" spans="1:13" ht="30" x14ac:dyDescent="0.25">
      <c r="A60" s="169">
        <v>236</v>
      </c>
      <c r="B60" s="170" t="s">
        <v>101</v>
      </c>
      <c r="C60" s="171"/>
      <c r="D60" s="82"/>
      <c r="E60" s="82"/>
      <c r="F60" s="82"/>
      <c r="G60" s="82"/>
      <c r="H60" s="82"/>
      <c r="I60" s="82"/>
      <c r="J60" s="82"/>
      <c r="K60" s="82"/>
      <c r="L60" s="82"/>
      <c r="M60" s="83">
        <f t="shared" si="15"/>
        <v>0</v>
      </c>
    </row>
    <row r="61" spans="1:13" x14ac:dyDescent="0.25">
      <c r="A61" s="169">
        <v>237</v>
      </c>
      <c r="B61" s="170" t="s">
        <v>102</v>
      </c>
      <c r="C61" s="171"/>
      <c r="D61" s="82"/>
      <c r="E61" s="82"/>
      <c r="F61" s="82"/>
      <c r="G61" s="82"/>
      <c r="H61" s="82"/>
      <c r="I61" s="82"/>
      <c r="J61" s="82"/>
      <c r="K61" s="82"/>
      <c r="L61" s="82"/>
      <c r="M61" s="83">
        <f t="shared" si="15"/>
        <v>0</v>
      </c>
    </row>
    <row r="62" spans="1:13" x14ac:dyDescent="0.25">
      <c r="A62" s="169">
        <v>238</v>
      </c>
      <c r="B62" s="170" t="s">
        <v>103</v>
      </c>
      <c r="C62" s="171"/>
      <c r="D62" s="82"/>
      <c r="E62" s="82"/>
      <c r="F62" s="82"/>
      <c r="G62" s="82"/>
      <c r="H62" s="82"/>
      <c r="I62" s="82"/>
      <c r="J62" s="82"/>
      <c r="K62" s="82"/>
      <c r="L62" s="82"/>
      <c r="M62" s="83">
        <f t="shared" si="15"/>
        <v>0</v>
      </c>
    </row>
    <row r="63" spans="1:13" x14ac:dyDescent="0.25">
      <c r="A63" s="169">
        <v>239</v>
      </c>
      <c r="B63" s="170" t="s">
        <v>104</v>
      </c>
      <c r="C63" s="171"/>
      <c r="D63" s="82"/>
      <c r="E63" s="82"/>
      <c r="F63" s="82"/>
      <c r="G63" s="82"/>
      <c r="H63" s="82"/>
      <c r="I63" s="82"/>
      <c r="J63" s="82"/>
      <c r="K63" s="82"/>
      <c r="L63" s="82"/>
      <c r="M63" s="83">
        <f t="shared" si="15"/>
        <v>0</v>
      </c>
    </row>
    <row r="64" spans="1:13" x14ac:dyDescent="0.25">
      <c r="A64" s="176">
        <v>2400</v>
      </c>
      <c r="B64" s="177" t="s">
        <v>105</v>
      </c>
      <c r="C64" s="110">
        <f t="shared" ref="C64:I64" si="16">SUM(C65:C73)</f>
        <v>0</v>
      </c>
      <c r="D64" s="111">
        <f t="shared" si="16"/>
        <v>0</v>
      </c>
      <c r="E64" s="111">
        <f t="shared" si="16"/>
        <v>0</v>
      </c>
      <c r="F64" s="111">
        <f t="shared" si="16"/>
        <v>0</v>
      </c>
      <c r="G64" s="111">
        <f t="shared" si="16"/>
        <v>1193832</v>
      </c>
      <c r="H64" s="111">
        <f t="shared" si="16"/>
        <v>0</v>
      </c>
      <c r="I64" s="111">
        <f t="shared" si="16"/>
        <v>0</v>
      </c>
      <c r="J64" s="111">
        <f>SUM(J65:J73)</f>
        <v>0</v>
      </c>
      <c r="K64" s="111">
        <f>SUM(K65:K73)</f>
        <v>0</v>
      </c>
      <c r="L64" s="111">
        <f>SUM(L65:L73)</f>
        <v>0</v>
      </c>
      <c r="M64" s="111">
        <f>SUM(M65:M73)</f>
        <v>1193832</v>
      </c>
    </row>
    <row r="65" spans="1:13" x14ac:dyDescent="0.25">
      <c r="A65" s="169">
        <v>241</v>
      </c>
      <c r="B65" s="170" t="s">
        <v>106</v>
      </c>
      <c r="C65" s="171">
        <f>'COG-M'!P218</f>
        <v>0</v>
      </c>
      <c r="D65" s="82"/>
      <c r="E65" s="82"/>
      <c r="F65" s="82">
        <f>'COG-M'!P219</f>
        <v>0</v>
      </c>
      <c r="G65" s="82">
        <f>'COG-M'!P220</f>
        <v>0</v>
      </c>
      <c r="H65" s="82">
        <f>'COG-M'!P221</f>
        <v>0</v>
      </c>
      <c r="I65" s="82">
        <f>'COG-M'!P222</f>
        <v>0</v>
      </c>
      <c r="J65" s="82">
        <f>'COG-M'!P223</f>
        <v>0</v>
      </c>
      <c r="K65" s="82">
        <f>'COG-M'!P224</f>
        <v>0</v>
      </c>
      <c r="L65" s="82">
        <f>'COG-M'!P225</f>
        <v>0</v>
      </c>
      <c r="M65" s="83">
        <f t="shared" ref="M65:M73" si="17">SUM(C65:L65)</f>
        <v>0</v>
      </c>
    </row>
    <row r="66" spans="1:13" x14ac:dyDescent="0.25">
      <c r="A66" s="169">
        <v>242</v>
      </c>
      <c r="B66" s="170" t="s">
        <v>107</v>
      </c>
      <c r="C66" s="171">
        <f>'COG-M'!P226</f>
        <v>0</v>
      </c>
      <c r="D66" s="82"/>
      <c r="E66" s="82"/>
      <c r="F66" s="82">
        <f>'COG-M'!P227</f>
        <v>0</v>
      </c>
      <c r="G66" s="82">
        <f>'COG-M'!P228</f>
        <v>0</v>
      </c>
      <c r="H66" s="82">
        <f>'COG-M'!P229</f>
        <v>0</v>
      </c>
      <c r="I66" s="82">
        <f>'COG-M'!P230</f>
        <v>0</v>
      </c>
      <c r="J66" s="82">
        <f>'COG-M'!P231</f>
        <v>0</v>
      </c>
      <c r="K66" s="82">
        <f>'COG-M'!P232</f>
        <v>0</v>
      </c>
      <c r="L66" s="82">
        <f>'COG-M'!P233</f>
        <v>0</v>
      </c>
      <c r="M66" s="83">
        <f t="shared" si="17"/>
        <v>0</v>
      </c>
    </row>
    <row r="67" spans="1:13" x14ac:dyDescent="0.25">
      <c r="A67" s="169">
        <v>243</v>
      </c>
      <c r="B67" s="170" t="s">
        <v>108</v>
      </c>
      <c r="C67" s="171">
        <f>'COG-M'!P234</f>
        <v>0</v>
      </c>
      <c r="D67" s="82"/>
      <c r="E67" s="82"/>
      <c r="F67" s="82">
        <f>'COG-M'!P235</f>
        <v>0</v>
      </c>
      <c r="G67" s="82">
        <f>'COG-M'!P236</f>
        <v>0</v>
      </c>
      <c r="H67" s="82">
        <f>'COG-M'!P237</f>
        <v>0</v>
      </c>
      <c r="I67" s="82">
        <f>'COG-M'!P238</f>
        <v>0</v>
      </c>
      <c r="J67" s="82">
        <f>'COG-M'!P239</f>
        <v>0</v>
      </c>
      <c r="K67" s="82">
        <f>'COG-M'!P240</f>
        <v>0</v>
      </c>
      <c r="L67" s="82">
        <f>'COG-M'!P241</f>
        <v>0</v>
      </c>
      <c r="M67" s="83">
        <f t="shared" si="17"/>
        <v>0</v>
      </c>
    </row>
    <row r="68" spans="1:13" x14ac:dyDescent="0.25">
      <c r="A68" s="169">
        <v>244</v>
      </c>
      <c r="B68" s="170" t="s">
        <v>109</v>
      </c>
      <c r="C68" s="171">
        <f>'COG-M'!P242</f>
        <v>0</v>
      </c>
      <c r="D68" s="82"/>
      <c r="E68" s="82"/>
      <c r="F68" s="82">
        <f>'COG-M'!P243</f>
        <v>0</v>
      </c>
      <c r="G68" s="82">
        <f>'COG-M'!P244</f>
        <v>26400</v>
      </c>
      <c r="H68" s="82">
        <f>'COG-M'!P245</f>
        <v>0</v>
      </c>
      <c r="I68" s="82">
        <f>'COG-M'!P246</f>
        <v>0</v>
      </c>
      <c r="J68" s="82">
        <f>'COG-M'!P247</f>
        <v>0</v>
      </c>
      <c r="K68" s="82">
        <f>'COG-M'!P248</f>
        <v>0</v>
      </c>
      <c r="L68" s="82">
        <f>'COG-M'!P249</f>
        <v>0</v>
      </c>
      <c r="M68" s="83">
        <f t="shared" si="17"/>
        <v>26400</v>
      </c>
    </row>
    <row r="69" spans="1:13" x14ac:dyDescent="0.25">
      <c r="A69" s="169">
        <v>245</v>
      </c>
      <c r="B69" s="170" t="s">
        <v>110</v>
      </c>
      <c r="C69" s="171">
        <f>'COG-M'!P250</f>
        <v>0</v>
      </c>
      <c r="D69" s="82"/>
      <c r="E69" s="82"/>
      <c r="F69" s="82">
        <f>'COG-M'!P251</f>
        <v>0</v>
      </c>
      <c r="G69" s="82">
        <f>'COG-M'!P252</f>
        <v>14400</v>
      </c>
      <c r="H69" s="82">
        <f>'COG-M'!P253</f>
        <v>0</v>
      </c>
      <c r="I69" s="82">
        <f>'COG-M'!P254</f>
        <v>0</v>
      </c>
      <c r="J69" s="82">
        <f>'COG-M'!P255</f>
        <v>0</v>
      </c>
      <c r="K69" s="82">
        <f>'COG-M'!P256</f>
        <v>0</v>
      </c>
      <c r="L69" s="82">
        <f>'COG-M'!P257</f>
        <v>0</v>
      </c>
      <c r="M69" s="83">
        <f t="shared" si="17"/>
        <v>14400</v>
      </c>
    </row>
    <row r="70" spans="1:13" x14ac:dyDescent="0.25">
      <c r="A70" s="169">
        <v>246</v>
      </c>
      <c r="B70" s="170" t="s">
        <v>111</v>
      </c>
      <c r="C70" s="171">
        <f>'COG-M'!P258</f>
        <v>0</v>
      </c>
      <c r="D70" s="82"/>
      <c r="E70" s="82"/>
      <c r="F70" s="82">
        <f>'COG-M'!P259</f>
        <v>0</v>
      </c>
      <c r="G70" s="82">
        <f>'COG-M'!P260</f>
        <v>132000</v>
      </c>
      <c r="H70" s="82">
        <f>'COG-M'!P261</f>
        <v>0</v>
      </c>
      <c r="I70" s="82">
        <f>'COG-M'!P262</f>
        <v>0</v>
      </c>
      <c r="J70" s="82">
        <f>'COG-M'!P263</f>
        <v>0</v>
      </c>
      <c r="K70" s="82">
        <f>'COG-M'!P264</f>
        <v>0</v>
      </c>
      <c r="L70" s="82">
        <f>'COG-M'!P265</f>
        <v>0</v>
      </c>
      <c r="M70" s="83">
        <f t="shared" si="17"/>
        <v>132000</v>
      </c>
    </row>
    <row r="71" spans="1:13" x14ac:dyDescent="0.25">
      <c r="A71" s="169">
        <v>247</v>
      </c>
      <c r="B71" s="170" t="s">
        <v>112</v>
      </c>
      <c r="C71" s="171">
        <f>'COG-M'!P266</f>
        <v>0</v>
      </c>
      <c r="D71" s="82"/>
      <c r="E71" s="82"/>
      <c r="F71" s="82">
        <f>'COG-M'!P267</f>
        <v>0</v>
      </c>
      <c r="G71" s="82">
        <f>'COG-M'!P268</f>
        <v>0</v>
      </c>
      <c r="H71" s="82">
        <f>'COG-M'!P269</f>
        <v>0</v>
      </c>
      <c r="I71" s="82">
        <f>'COG-M'!P270</f>
        <v>0</v>
      </c>
      <c r="J71" s="82">
        <f>'COG-M'!P271</f>
        <v>0</v>
      </c>
      <c r="K71" s="82">
        <f>'COG-M'!P272</f>
        <v>0</v>
      </c>
      <c r="L71" s="82">
        <f>'COG-M'!P273</f>
        <v>0</v>
      </c>
      <c r="M71" s="83">
        <f t="shared" si="17"/>
        <v>0</v>
      </c>
    </row>
    <row r="72" spans="1:13" x14ac:dyDescent="0.25">
      <c r="A72" s="169">
        <v>248</v>
      </c>
      <c r="B72" s="170" t="s">
        <v>113</v>
      </c>
      <c r="C72" s="171">
        <f>'COG-M'!P274</f>
        <v>0</v>
      </c>
      <c r="D72" s="82"/>
      <c r="E72" s="82"/>
      <c r="F72" s="82">
        <f>'COG-M'!P275</f>
        <v>0</v>
      </c>
      <c r="G72" s="82">
        <f>'COG-M'!P276</f>
        <v>82080</v>
      </c>
      <c r="H72" s="82">
        <f>'COG-M'!P277</f>
        <v>0</v>
      </c>
      <c r="I72" s="82">
        <f>'COG-M'!P278</f>
        <v>0</v>
      </c>
      <c r="J72" s="82">
        <f>'COG-M'!P279</f>
        <v>0</v>
      </c>
      <c r="K72" s="82">
        <f>'COG-M'!P280</f>
        <v>0</v>
      </c>
      <c r="L72" s="82">
        <f>'COG-M'!P281</f>
        <v>0</v>
      </c>
      <c r="M72" s="83">
        <f t="shared" si="17"/>
        <v>82080</v>
      </c>
    </row>
    <row r="73" spans="1:13" x14ac:dyDescent="0.25">
      <c r="A73" s="169">
        <v>249</v>
      </c>
      <c r="B73" s="170" t="s">
        <v>114</v>
      </c>
      <c r="C73" s="171">
        <f>'COG-M'!P282</f>
        <v>0</v>
      </c>
      <c r="D73" s="82"/>
      <c r="E73" s="82"/>
      <c r="F73" s="82">
        <f>'COG-M'!P283</f>
        <v>0</v>
      </c>
      <c r="G73" s="82">
        <f>'COG-M'!P284</f>
        <v>938952</v>
      </c>
      <c r="H73" s="82">
        <f>'COG-M'!P285</f>
        <v>0</v>
      </c>
      <c r="I73" s="82">
        <f>'COG-M'!P286</f>
        <v>0</v>
      </c>
      <c r="J73" s="82">
        <f>'COG-M'!P287</f>
        <v>0</v>
      </c>
      <c r="K73" s="82">
        <f>'COG-M'!P288</f>
        <v>0</v>
      </c>
      <c r="L73" s="82">
        <f>'COG-M'!P289</f>
        <v>0</v>
      </c>
      <c r="M73" s="83">
        <f t="shared" si="17"/>
        <v>938952</v>
      </c>
    </row>
    <row r="74" spans="1:13" x14ac:dyDescent="0.25">
      <c r="A74" s="176">
        <v>2500</v>
      </c>
      <c r="B74" s="177" t="s">
        <v>115</v>
      </c>
      <c r="C74" s="110">
        <f t="shared" ref="C74:I74" si="18">SUM(C75:C81)</f>
        <v>0</v>
      </c>
      <c r="D74" s="111">
        <f t="shared" si="18"/>
        <v>0</v>
      </c>
      <c r="E74" s="111">
        <f t="shared" si="18"/>
        <v>0</v>
      </c>
      <c r="F74" s="111">
        <f t="shared" si="18"/>
        <v>0</v>
      </c>
      <c r="G74" s="111">
        <f t="shared" si="18"/>
        <v>302508</v>
      </c>
      <c r="H74" s="111">
        <f t="shared" si="18"/>
        <v>0</v>
      </c>
      <c r="I74" s="111">
        <f t="shared" si="18"/>
        <v>0</v>
      </c>
      <c r="J74" s="111">
        <f>SUM(J75:J81)</f>
        <v>48000</v>
      </c>
      <c r="K74" s="111">
        <f>SUM(K75:K81)</f>
        <v>0</v>
      </c>
      <c r="L74" s="111">
        <f>SUM(L75:L81)</f>
        <v>0</v>
      </c>
      <c r="M74" s="111">
        <f>SUM(M75:M81)</f>
        <v>350508</v>
      </c>
    </row>
    <row r="75" spans="1:13" x14ac:dyDescent="0.25">
      <c r="A75" s="169">
        <v>251</v>
      </c>
      <c r="B75" s="170" t="s">
        <v>116</v>
      </c>
      <c r="C75" s="171">
        <f>'COG-M'!P291</f>
        <v>0</v>
      </c>
      <c r="D75" s="82"/>
      <c r="E75" s="82"/>
      <c r="F75" s="82">
        <f>'COG-M'!P292</f>
        <v>0</v>
      </c>
      <c r="G75" s="82">
        <f>'COG-M'!P293</f>
        <v>0</v>
      </c>
      <c r="H75" s="82">
        <f>'COG-M'!P294</f>
        <v>0</v>
      </c>
      <c r="I75" s="82">
        <f>'COG-M'!P295</f>
        <v>0</v>
      </c>
      <c r="J75" s="82"/>
      <c r="K75" s="82"/>
      <c r="L75" s="82"/>
      <c r="M75" s="83">
        <f t="shared" ref="M75:M81" si="19">SUM(C75:L75)</f>
        <v>0</v>
      </c>
    </row>
    <row r="76" spans="1:13" x14ac:dyDescent="0.25">
      <c r="A76" s="169">
        <v>252</v>
      </c>
      <c r="B76" s="170" t="s">
        <v>117</v>
      </c>
      <c r="C76" s="171">
        <f>'COG-M'!P296</f>
        <v>0</v>
      </c>
      <c r="D76" s="82"/>
      <c r="E76" s="82"/>
      <c r="F76" s="82">
        <f>'COG-M'!P297</f>
        <v>0</v>
      </c>
      <c r="G76" s="82">
        <f>'COG-M'!P298</f>
        <v>72000</v>
      </c>
      <c r="H76" s="82">
        <f>'COG-M'!P299</f>
        <v>0</v>
      </c>
      <c r="I76" s="82">
        <f>'COG-M'!P300</f>
        <v>0</v>
      </c>
      <c r="J76" s="82"/>
      <c r="K76" s="82"/>
      <c r="L76" s="82"/>
      <c r="M76" s="83">
        <f t="shared" si="19"/>
        <v>72000</v>
      </c>
    </row>
    <row r="77" spans="1:13" x14ac:dyDescent="0.25">
      <c r="A77" s="169">
        <v>253</v>
      </c>
      <c r="B77" s="170" t="s">
        <v>118</v>
      </c>
      <c r="C77" s="171">
        <f>'COG-M'!P301</f>
        <v>0</v>
      </c>
      <c r="D77" s="82"/>
      <c r="E77" s="82"/>
      <c r="F77" s="82">
        <f>'COG-M'!P302</f>
        <v>0</v>
      </c>
      <c r="G77" s="82">
        <f>'COG-M'!P303</f>
        <v>170508</v>
      </c>
      <c r="H77" s="82">
        <f>'COG-M'!P304</f>
        <v>0</v>
      </c>
      <c r="I77" s="82">
        <f>'COG-M'!P305</f>
        <v>0</v>
      </c>
      <c r="J77" s="82">
        <f>'COG-M'!P306</f>
        <v>48000</v>
      </c>
      <c r="K77" s="82">
        <f>'COG-M'!P307</f>
        <v>0</v>
      </c>
      <c r="L77" s="82">
        <f>'COG-M'!P308</f>
        <v>0</v>
      </c>
      <c r="M77" s="83">
        <f t="shared" si="19"/>
        <v>218508</v>
      </c>
    </row>
    <row r="78" spans="1:13" x14ac:dyDescent="0.25">
      <c r="A78" s="169">
        <v>254</v>
      </c>
      <c r="B78" s="170" t="s">
        <v>119</v>
      </c>
      <c r="C78" s="171">
        <f>'COG-M'!P309</f>
        <v>0</v>
      </c>
      <c r="D78" s="82"/>
      <c r="E78" s="82"/>
      <c r="F78" s="82">
        <f>'COG-M'!P310</f>
        <v>0</v>
      </c>
      <c r="G78" s="82">
        <f>'COG-M'!P311</f>
        <v>0</v>
      </c>
      <c r="H78" s="82">
        <f>'COG-M'!P312</f>
        <v>0</v>
      </c>
      <c r="I78" s="82">
        <f>'COG-M'!P313</f>
        <v>0</v>
      </c>
      <c r="J78" s="82"/>
      <c r="K78" s="82"/>
      <c r="L78" s="82"/>
      <c r="M78" s="83">
        <f t="shared" si="19"/>
        <v>0</v>
      </c>
    </row>
    <row r="79" spans="1:13" x14ac:dyDescent="0.25">
      <c r="A79" s="169">
        <v>255</v>
      </c>
      <c r="B79" s="170" t="s">
        <v>120</v>
      </c>
      <c r="C79" s="171">
        <f>'COG-M'!P314</f>
        <v>0</v>
      </c>
      <c r="D79" s="82"/>
      <c r="E79" s="82"/>
      <c r="F79" s="82">
        <f>'COG-M'!P315</f>
        <v>0</v>
      </c>
      <c r="G79" s="82">
        <f>'COG-M'!P316</f>
        <v>0</v>
      </c>
      <c r="H79" s="82">
        <f>'COG-M'!P317</f>
        <v>0</v>
      </c>
      <c r="I79" s="82">
        <f>'COG-M'!P318</f>
        <v>0</v>
      </c>
      <c r="J79" s="82">
        <f>'COG-M'!P319</f>
        <v>0</v>
      </c>
      <c r="K79" s="82">
        <f>'COG-M'!P320</f>
        <v>0</v>
      </c>
      <c r="L79" s="82">
        <f>'COG-M'!P321</f>
        <v>0</v>
      </c>
      <c r="M79" s="83">
        <f t="shared" si="19"/>
        <v>0</v>
      </c>
    </row>
    <row r="80" spans="1:13" x14ac:dyDescent="0.25">
      <c r="A80" s="169">
        <v>256</v>
      </c>
      <c r="B80" s="170" t="s">
        <v>121</v>
      </c>
      <c r="C80" s="171">
        <f>'COG-M'!P322</f>
        <v>0</v>
      </c>
      <c r="D80" s="82"/>
      <c r="E80" s="82"/>
      <c r="F80" s="82">
        <f>'COG-M'!P323</f>
        <v>0</v>
      </c>
      <c r="G80" s="82">
        <f>'COG-M'!P324</f>
        <v>0</v>
      </c>
      <c r="H80" s="82">
        <f>'COG-M'!P325</f>
        <v>0</v>
      </c>
      <c r="I80" s="82">
        <f>'COG-M'!P326</f>
        <v>0</v>
      </c>
      <c r="J80" s="82"/>
      <c r="K80" s="82"/>
      <c r="L80" s="82"/>
      <c r="M80" s="83">
        <f t="shared" si="19"/>
        <v>0</v>
      </c>
    </row>
    <row r="81" spans="1:13" x14ac:dyDescent="0.25">
      <c r="A81" s="169">
        <v>259</v>
      </c>
      <c r="B81" s="170" t="s">
        <v>122</v>
      </c>
      <c r="C81" s="171">
        <f>'COG-M'!P327</f>
        <v>0</v>
      </c>
      <c r="D81" s="82"/>
      <c r="E81" s="82"/>
      <c r="F81" s="82">
        <f>'COG-M'!P328</f>
        <v>0</v>
      </c>
      <c r="G81" s="82">
        <f>'COG-M'!P329</f>
        <v>60000</v>
      </c>
      <c r="H81" s="82">
        <f>'COG-M'!P330</f>
        <v>0</v>
      </c>
      <c r="I81" s="82">
        <f>'COG-M'!P331</f>
        <v>0</v>
      </c>
      <c r="J81" s="82"/>
      <c r="K81" s="82"/>
      <c r="L81" s="82"/>
      <c r="M81" s="83">
        <f t="shared" si="19"/>
        <v>60000</v>
      </c>
    </row>
    <row r="82" spans="1:13" x14ac:dyDescent="0.25">
      <c r="A82" s="176">
        <v>2600</v>
      </c>
      <c r="B82" s="177" t="s">
        <v>123</v>
      </c>
      <c r="C82" s="110">
        <f t="shared" ref="C82:I82" si="20">SUM(C83:C84)</f>
        <v>6263177</v>
      </c>
      <c r="D82" s="111">
        <f t="shared" si="20"/>
        <v>0</v>
      </c>
      <c r="E82" s="111">
        <f t="shared" si="20"/>
        <v>0</v>
      </c>
      <c r="F82" s="111">
        <f t="shared" si="20"/>
        <v>0</v>
      </c>
      <c r="G82" s="111">
        <f t="shared" si="20"/>
        <v>3165576</v>
      </c>
      <c r="H82" s="111">
        <f t="shared" si="20"/>
        <v>0</v>
      </c>
      <c r="I82" s="111">
        <f t="shared" si="20"/>
        <v>0</v>
      </c>
      <c r="J82" s="111">
        <f>SUM(J83:J84)</f>
        <v>504000</v>
      </c>
      <c r="K82" s="111">
        <f>SUM(K83:K84)</f>
        <v>0</v>
      </c>
      <c r="L82" s="111">
        <f>SUM(L83:L84)</f>
        <v>0</v>
      </c>
      <c r="M82" s="111">
        <f>SUM(M83:M84)</f>
        <v>9932753</v>
      </c>
    </row>
    <row r="83" spans="1:13" x14ac:dyDescent="0.25">
      <c r="A83" s="169">
        <v>261</v>
      </c>
      <c r="B83" s="170" t="s">
        <v>124</v>
      </c>
      <c r="C83" s="171">
        <f>'COG-M'!P333</f>
        <v>6263177</v>
      </c>
      <c r="D83" s="82"/>
      <c r="E83" s="82"/>
      <c r="F83" s="82">
        <f>'COG-M'!P334</f>
        <v>0</v>
      </c>
      <c r="G83" s="82">
        <f>'COG-M'!P335</f>
        <v>3165576</v>
      </c>
      <c r="H83" s="82">
        <f>'COG-M'!P336</f>
        <v>0</v>
      </c>
      <c r="I83" s="82">
        <f>'COG-M'!P337</f>
        <v>0</v>
      </c>
      <c r="J83" s="82">
        <f>'COG-M'!P338</f>
        <v>504000</v>
      </c>
      <c r="K83" s="82"/>
      <c r="L83" s="82"/>
      <c r="M83" s="83">
        <f>SUM(C83:L83)</f>
        <v>9932753</v>
      </c>
    </row>
    <row r="84" spans="1:13" x14ac:dyDescent="0.25">
      <c r="A84" s="169">
        <v>262</v>
      </c>
      <c r="B84" s="170" t="s">
        <v>125</v>
      </c>
      <c r="C84" s="171">
        <f>'COG-M'!P339</f>
        <v>0</v>
      </c>
      <c r="D84" s="82"/>
      <c r="E84" s="82"/>
      <c r="F84" s="82">
        <f>'COG-M'!P340</f>
        <v>0</v>
      </c>
      <c r="G84" s="82">
        <f>'COG-M'!P341</f>
        <v>0</v>
      </c>
      <c r="H84" s="82">
        <f>'COG-M'!P342</f>
        <v>0</v>
      </c>
      <c r="I84" s="82">
        <f>'COG-M'!P343</f>
        <v>0</v>
      </c>
      <c r="J84" s="82"/>
      <c r="K84" s="82"/>
      <c r="L84" s="82"/>
      <c r="M84" s="83">
        <f>SUM(C84:L84)</f>
        <v>0</v>
      </c>
    </row>
    <row r="85" spans="1:13" ht="30" x14ac:dyDescent="0.25">
      <c r="A85" s="176">
        <v>2700</v>
      </c>
      <c r="B85" s="177" t="s">
        <v>126</v>
      </c>
      <c r="C85" s="110">
        <f t="shared" ref="C85:I85" si="21">SUM(C86:C90)</f>
        <v>0</v>
      </c>
      <c r="D85" s="111">
        <f t="shared" si="21"/>
        <v>0</v>
      </c>
      <c r="E85" s="111">
        <f t="shared" si="21"/>
        <v>0</v>
      </c>
      <c r="F85" s="111">
        <f t="shared" si="21"/>
        <v>0</v>
      </c>
      <c r="G85" s="111">
        <f t="shared" si="21"/>
        <v>65004</v>
      </c>
      <c r="H85" s="111">
        <f t="shared" si="21"/>
        <v>0</v>
      </c>
      <c r="I85" s="111">
        <f t="shared" si="21"/>
        <v>0</v>
      </c>
      <c r="J85" s="111">
        <f>SUM(J86:J90)</f>
        <v>0</v>
      </c>
      <c r="K85" s="111">
        <f>SUM(K86:K90)</f>
        <v>0</v>
      </c>
      <c r="L85" s="111">
        <f>SUM(L86:L90)</f>
        <v>0</v>
      </c>
      <c r="M85" s="111">
        <f>SUM(M86:M90)</f>
        <v>65004</v>
      </c>
    </row>
    <row r="86" spans="1:13" x14ac:dyDescent="0.25">
      <c r="A86" s="169">
        <v>271</v>
      </c>
      <c r="B86" s="170" t="s">
        <v>127</v>
      </c>
      <c r="C86" s="171">
        <f>'COG-M'!P345</f>
        <v>0</v>
      </c>
      <c r="D86" s="82"/>
      <c r="E86" s="82"/>
      <c r="F86" s="82">
        <f>'COG-M'!P346</f>
        <v>0</v>
      </c>
      <c r="G86" s="82">
        <f>'COG-M'!P347</f>
        <v>0</v>
      </c>
      <c r="H86" s="82">
        <f>'COG-M'!P348</f>
        <v>0</v>
      </c>
      <c r="I86" s="82">
        <f>'COG-M'!P349</f>
        <v>0</v>
      </c>
      <c r="J86" s="82"/>
      <c r="K86" s="82"/>
      <c r="L86" s="82"/>
      <c r="M86" s="83">
        <f>SUM(C86:L86)</f>
        <v>0</v>
      </c>
    </row>
    <row r="87" spans="1:13" x14ac:dyDescent="0.25">
      <c r="A87" s="169">
        <v>272</v>
      </c>
      <c r="B87" s="170" t="s">
        <v>128</v>
      </c>
      <c r="C87" s="171">
        <f>'COG-M'!P350</f>
        <v>0</v>
      </c>
      <c r="D87" s="82"/>
      <c r="E87" s="82"/>
      <c r="F87" s="82">
        <f>'COG-M'!P351</f>
        <v>0</v>
      </c>
      <c r="G87" s="82">
        <f>'COG-M'!P352</f>
        <v>0</v>
      </c>
      <c r="H87" s="82">
        <f>'COG-M'!P353</f>
        <v>0</v>
      </c>
      <c r="I87" s="82">
        <f>'COG-M'!P354</f>
        <v>0</v>
      </c>
      <c r="J87" s="82">
        <f>'COG-M'!P355</f>
        <v>0</v>
      </c>
      <c r="K87" s="82">
        <f>'COG-M'!P356</f>
        <v>0</v>
      </c>
      <c r="L87" s="82">
        <f>'COG-M'!P357</f>
        <v>0</v>
      </c>
      <c r="M87" s="83">
        <f>SUM(C87:L87)</f>
        <v>0</v>
      </c>
    </row>
    <row r="88" spans="1:13" x14ac:dyDescent="0.25">
      <c r="A88" s="169">
        <v>273</v>
      </c>
      <c r="B88" s="170" t="s">
        <v>129</v>
      </c>
      <c r="C88" s="171">
        <f>'COG-M'!P358</f>
        <v>0</v>
      </c>
      <c r="D88" s="82"/>
      <c r="E88" s="82"/>
      <c r="F88" s="82">
        <f>'COG-M'!P359</f>
        <v>0</v>
      </c>
      <c r="G88" s="82">
        <f>'COG-M'!P360</f>
        <v>65004</v>
      </c>
      <c r="H88" s="82">
        <f>'COG-M'!P361</f>
        <v>0</v>
      </c>
      <c r="I88" s="82">
        <f>'COG-M'!P362</f>
        <v>0</v>
      </c>
      <c r="J88" s="82"/>
      <c r="K88" s="82"/>
      <c r="L88" s="82"/>
      <c r="M88" s="83">
        <f>SUM(C88:L88)</f>
        <v>65004</v>
      </c>
    </row>
    <row r="89" spans="1:13" x14ac:dyDescent="0.25">
      <c r="A89" s="169">
        <v>274</v>
      </c>
      <c r="B89" s="170" t="s">
        <v>130</v>
      </c>
      <c r="C89" s="171">
        <f>'COG-M'!P363</f>
        <v>0</v>
      </c>
      <c r="D89" s="82"/>
      <c r="E89" s="82"/>
      <c r="F89" s="82">
        <f>'COG-M'!P364</f>
        <v>0</v>
      </c>
      <c r="G89" s="82">
        <f>'COG-M'!P365</f>
        <v>0</v>
      </c>
      <c r="H89" s="82">
        <f>'COG-M'!P366</f>
        <v>0</v>
      </c>
      <c r="I89" s="82">
        <f>'COG-M'!P367</f>
        <v>0</v>
      </c>
      <c r="J89" s="82"/>
      <c r="K89" s="82"/>
      <c r="L89" s="82"/>
      <c r="M89" s="83">
        <f>SUM(C89:L89)</f>
        <v>0</v>
      </c>
    </row>
    <row r="90" spans="1:13" x14ac:dyDescent="0.25">
      <c r="A90" s="169">
        <v>275</v>
      </c>
      <c r="B90" s="170" t="s">
        <v>131</v>
      </c>
      <c r="C90" s="171">
        <f>'COG-M'!P368</f>
        <v>0</v>
      </c>
      <c r="D90" s="82"/>
      <c r="E90" s="82"/>
      <c r="F90" s="82">
        <f>'COG-M'!P369</f>
        <v>0</v>
      </c>
      <c r="G90" s="82">
        <f>'COG-M'!P370</f>
        <v>0</v>
      </c>
      <c r="H90" s="82">
        <f>'COG-M'!P371</f>
        <v>0</v>
      </c>
      <c r="I90" s="82">
        <f>'COG-M'!P372</f>
        <v>0</v>
      </c>
      <c r="J90" s="82"/>
      <c r="K90" s="82"/>
      <c r="L90" s="82"/>
      <c r="M90" s="83">
        <f>SUM(C90:L90)</f>
        <v>0</v>
      </c>
    </row>
    <row r="91" spans="1:13" x14ac:dyDescent="0.25">
      <c r="A91" s="176">
        <v>2800</v>
      </c>
      <c r="B91" s="177" t="s">
        <v>132</v>
      </c>
      <c r="C91" s="110">
        <f t="shared" ref="C91:I91" si="22">SUM(C92:C94)</f>
        <v>0</v>
      </c>
      <c r="D91" s="111">
        <f t="shared" si="22"/>
        <v>0</v>
      </c>
      <c r="E91" s="111">
        <f t="shared" si="22"/>
        <v>0</v>
      </c>
      <c r="F91" s="111">
        <f t="shared" si="22"/>
        <v>0</v>
      </c>
      <c r="G91" s="111">
        <f t="shared" si="22"/>
        <v>34200</v>
      </c>
      <c r="H91" s="111">
        <f t="shared" si="22"/>
        <v>0</v>
      </c>
      <c r="I91" s="111">
        <f t="shared" si="22"/>
        <v>0</v>
      </c>
      <c r="J91" s="111">
        <f>SUM(J92:J94)</f>
        <v>0</v>
      </c>
      <c r="K91" s="111">
        <f>SUM(K92:K94)</f>
        <v>0</v>
      </c>
      <c r="L91" s="111">
        <f>SUM(L92:L94)</f>
        <v>0</v>
      </c>
      <c r="M91" s="111">
        <f>SUM(M92:M94)</f>
        <v>34200</v>
      </c>
    </row>
    <row r="92" spans="1:13" x14ac:dyDescent="0.25">
      <c r="A92" s="169">
        <v>281</v>
      </c>
      <c r="B92" s="170" t="s">
        <v>133</v>
      </c>
      <c r="C92" s="171">
        <f>'COG-M'!P374</f>
        <v>0</v>
      </c>
      <c r="D92" s="82"/>
      <c r="E92" s="82"/>
      <c r="F92" s="82">
        <f>'COG-M'!P375</f>
        <v>0</v>
      </c>
      <c r="G92" s="82">
        <f>'COG-M'!P376</f>
        <v>0</v>
      </c>
      <c r="H92" s="82">
        <f>'COG-M'!P377</f>
        <v>0</v>
      </c>
      <c r="I92" s="82">
        <f>'COG-M'!P378</f>
        <v>0</v>
      </c>
      <c r="J92" s="82"/>
      <c r="K92" s="82"/>
      <c r="L92" s="82"/>
      <c r="M92" s="83">
        <f>SUM(C92:L92)</f>
        <v>0</v>
      </c>
    </row>
    <row r="93" spans="1:13" x14ac:dyDescent="0.25">
      <c r="A93" s="169">
        <v>282</v>
      </c>
      <c r="B93" s="170" t="s">
        <v>134</v>
      </c>
      <c r="C93" s="171">
        <f>'COG-M'!P379</f>
        <v>0</v>
      </c>
      <c r="D93" s="82"/>
      <c r="E93" s="82"/>
      <c r="F93" s="82">
        <f>'COG-M'!P380</f>
        <v>0</v>
      </c>
      <c r="G93" s="82">
        <f>'COG-M'!P381</f>
        <v>34200</v>
      </c>
      <c r="H93" s="82">
        <f>'COG-M'!P382</f>
        <v>0</v>
      </c>
      <c r="I93" s="82">
        <f>'COG-M'!P383</f>
        <v>0</v>
      </c>
      <c r="J93" s="82">
        <f>'COG-M'!P384</f>
        <v>0</v>
      </c>
      <c r="K93" s="82">
        <f>'COG-M'!P385</f>
        <v>0</v>
      </c>
      <c r="L93" s="82">
        <f>'COG-M'!P386</f>
        <v>0</v>
      </c>
      <c r="M93" s="83">
        <f>SUM(C93:L93)</f>
        <v>34200</v>
      </c>
    </row>
    <row r="94" spans="1:13" x14ac:dyDescent="0.25">
      <c r="A94" s="169">
        <v>283</v>
      </c>
      <c r="B94" s="170" t="s">
        <v>135</v>
      </c>
      <c r="C94" s="171">
        <f>'COG-M'!P387</f>
        <v>0</v>
      </c>
      <c r="D94" s="82"/>
      <c r="E94" s="82"/>
      <c r="F94" s="82">
        <f>'COG-M'!P388</f>
        <v>0</v>
      </c>
      <c r="G94" s="82">
        <f>'COG-M'!P389</f>
        <v>0</v>
      </c>
      <c r="H94" s="82">
        <f>'COG-M'!P390</f>
        <v>0</v>
      </c>
      <c r="I94" s="82">
        <f>'COG-M'!P391</f>
        <v>0</v>
      </c>
      <c r="J94" s="82">
        <f>'COG-M'!P392</f>
        <v>0</v>
      </c>
      <c r="K94" s="82">
        <f>'COG-M'!P393</f>
        <v>0</v>
      </c>
      <c r="L94" s="82">
        <f>'COG-M'!P394</f>
        <v>0</v>
      </c>
      <c r="M94" s="83">
        <f>SUM(C94:L94)</f>
        <v>0</v>
      </c>
    </row>
    <row r="95" spans="1:13" x14ac:dyDescent="0.25">
      <c r="A95" s="176">
        <v>2900</v>
      </c>
      <c r="B95" s="177" t="s">
        <v>136</v>
      </c>
      <c r="C95" s="110">
        <f t="shared" ref="C95:I95" si="23">SUM(C96:C104)</f>
        <v>0</v>
      </c>
      <c r="D95" s="111">
        <f t="shared" si="23"/>
        <v>0</v>
      </c>
      <c r="E95" s="111">
        <f t="shared" si="23"/>
        <v>0</v>
      </c>
      <c r="F95" s="111">
        <f t="shared" si="23"/>
        <v>0</v>
      </c>
      <c r="G95" s="111">
        <f t="shared" si="23"/>
        <v>1240848</v>
      </c>
      <c r="H95" s="111">
        <f t="shared" si="23"/>
        <v>0</v>
      </c>
      <c r="I95" s="111">
        <f t="shared" si="23"/>
        <v>0</v>
      </c>
      <c r="J95" s="111">
        <f>SUM(J96:J104)</f>
        <v>0</v>
      </c>
      <c r="K95" s="111">
        <f>SUM(K96:K104)</f>
        <v>0</v>
      </c>
      <c r="L95" s="111">
        <f>SUM(L96:L104)</f>
        <v>0</v>
      </c>
      <c r="M95" s="111">
        <f>SUM(M96:M104)</f>
        <v>1240848</v>
      </c>
    </row>
    <row r="96" spans="1:13" x14ac:dyDescent="0.25">
      <c r="A96" s="169">
        <v>291</v>
      </c>
      <c r="B96" s="170" t="s">
        <v>137</v>
      </c>
      <c r="C96" s="171">
        <f>'COG-M'!P396</f>
        <v>0</v>
      </c>
      <c r="D96" s="82"/>
      <c r="E96" s="82"/>
      <c r="F96" s="82">
        <f>'COG-M'!P397</f>
        <v>0</v>
      </c>
      <c r="G96" s="82">
        <f>'COG-M'!P398</f>
        <v>60000</v>
      </c>
      <c r="H96" s="82">
        <f>'COG-M'!P399</f>
        <v>0</v>
      </c>
      <c r="I96" s="82">
        <f>'COG-M'!P400</f>
        <v>0</v>
      </c>
      <c r="J96" s="82"/>
      <c r="K96" s="82"/>
      <c r="L96" s="82"/>
      <c r="M96" s="83">
        <f t="shared" ref="M96:M104" si="24">SUM(C96:L96)</f>
        <v>60000</v>
      </c>
    </row>
    <row r="97" spans="1:13" x14ac:dyDescent="0.25">
      <c r="A97" s="169">
        <v>292</v>
      </c>
      <c r="B97" s="170" t="s">
        <v>138</v>
      </c>
      <c r="C97" s="171">
        <f>'COG-M'!P401</f>
        <v>0</v>
      </c>
      <c r="D97" s="82"/>
      <c r="E97" s="82"/>
      <c r="F97" s="82">
        <f>'COG-M'!P402</f>
        <v>0</v>
      </c>
      <c r="G97" s="82">
        <f>'COG-M'!P403</f>
        <v>12600</v>
      </c>
      <c r="H97" s="82">
        <f>'COG-M'!P404</f>
        <v>0</v>
      </c>
      <c r="I97" s="82">
        <f>'COG-M'!P405</f>
        <v>0</v>
      </c>
      <c r="J97" s="82"/>
      <c r="K97" s="82"/>
      <c r="L97" s="82"/>
      <c r="M97" s="83">
        <f t="shared" si="24"/>
        <v>12600</v>
      </c>
    </row>
    <row r="98" spans="1:13" ht="30" x14ac:dyDescent="0.25">
      <c r="A98" s="169">
        <v>293</v>
      </c>
      <c r="B98" s="170" t="s">
        <v>139</v>
      </c>
      <c r="C98" s="171">
        <f>'COG-M'!P406</f>
        <v>0</v>
      </c>
      <c r="D98" s="82"/>
      <c r="E98" s="82"/>
      <c r="F98" s="82">
        <f>'COG-M'!P407</f>
        <v>0</v>
      </c>
      <c r="G98" s="82">
        <f>'COG-M'!P408</f>
        <v>16632</v>
      </c>
      <c r="H98" s="82">
        <f>'COG-M'!P409</f>
        <v>0</v>
      </c>
      <c r="I98" s="82">
        <f>'COG-M'!P410</f>
        <v>0</v>
      </c>
      <c r="J98" s="82"/>
      <c r="K98" s="82"/>
      <c r="L98" s="82"/>
      <c r="M98" s="83">
        <f t="shared" si="24"/>
        <v>16632</v>
      </c>
    </row>
    <row r="99" spans="1:13" ht="30" x14ac:dyDescent="0.25">
      <c r="A99" s="169">
        <v>294</v>
      </c>
      <c r="B99" s="170" t="s">
        <v>140</v>
      </c>
      <c r="C99" s="171">
        <f>'COG-M'!P411</f>
        <v>0</v>
      </c>
      <c r="D99" s="82"/>
      <c r="E99" s="82"/>
      <c r="F99" s="82">
        <f>'COG-M'!P412</f>
        <v>0</v>
      </c>
      <c r="G99" s="82">
        <f>'COG-M'!P413</f>
        <v>0</v>
      </c>
      <c r="H99" s="82">
        <f>'COG-M'!P414</f>
        <v>0</v>
      </c>
      <c r="I99" s="82">
        <f>'COG-M'!P415</f>
        <v>0</v>
      </c>
      <c r="J99" s="82"/>
      <c r="K99" s="82"/>
      <c r="L99" s="82"/>
      <c r="M99" s="83">
        <f t="shared" si="24"/>
        <v>0</v>
      </c>
    </row>
    <row r="100" spans="1:13" ht="30" x14ac:dyDescent="0.25">
      <c r="A100" s="169">
        <v>295</v>
      </c>
      <c r="B100" s="170" t="s">
        <v>141</v>
      </c>
      <c r="C100" s="171">
        <f>'COG-M'!P416</f>
        <v>0</v>
      </c>
      <c r="D100" s="82"/>
      <c r="E100" s="82"/>
      <c r="F100" s="82">
        <f>'COG-M'!P417</f>
        <v>0</v>
      </c>
      <c r="G100" s="82">
        <f>'COG-M'!P418</f>
        <v>0</v>
      </c>
      <c r="H100" s="82">
        <f>'COG-M'!P419</f>
        <v>0</v>
      </c>
      <c r="I100" s="82">
        <f>'COG-M'!P420</f>
        <v>0</v>
      </c>
      <c r="J100" s="82"/>
      <c r="K100" s="82"/>
      <c r="L100" s="82"/>
      <c r="M100" s="83">
        <f t="shared" si="24"/>
        <v>0</v>
      </c>
    </row>
    <row r="101" spans="1:13" x14ac:dyDescent="0.25">
      <c r="A101" s="169">
        <v>296</v>
      </c>
      <c r="B101" s="170" t="s">
        <v>142</v>
      </c>
      <c r="C101" s="171">
        <f>'COG-M'!P421</f>
        <v>0</v>
      </c>
      <c r="D101" s="82"/>
      <c r="E101" s="82"/>
      <c r="F101" s="82">
        <f>'COG-M'!P422</f>
        <v>0</v>
      </c>
      <c r="G101" s="82">
        <f>'COG-M'!P423</f>
        <v>741780</v>
      </c>
      <c r="H101" s="82">
        <f>'COG-M'!P424</f>
        <v>0</v>
      </c>
      <c r="I101" s="82">
        <f>'COG-M'!P425</f>
        <v>0</v>
      </c>
      <c r="J101" s="82">
        <f>'COG-M'!P426</f>
        <v>0</v>
      </c>
      <c r="K101" s="82"/>
      <c r="L101" s="82"/>
      <c r="M101" s="83">
        <f t="shared" si="24"/>
        <v>741780</v>
      </c>
    </row>
    <row r="102" spans="1:13" x14ac:dyDescent="0.25">
      <c r="A102" s="169">
        <v>297</v>
      </c>
      <c r="B102" s="170" t="s">
        <v>143</v>
      </c>
      <c r="C102" s="171">
        <f>'COG-M'!P427</f>
        <v>0</v>
      </c>
      <c r="D102" s="82"/>
      <c r="E102" s="82"/>
      <c r="F102" s="82">
        <f>'COG-M'!P428</f>
        <v>0</v>
      </c>
      <c r="G102" s="82">
        <f>'COG-M'!P429</f>
        <v>0</v>
      </c>
      <c r="H102" s="82">
        <f>'COG-M'!P430</f>
        <v>0</v>
      </c>
      <c r="I102" s="82">
        <f>'COG-M'!P431</f>
        <v>0</v>
      </c>
      <c r="J102" s="82">
        <f>'COG-M'!P432</f>
        <v>0</v>
      </c>
      <c r="K102" s="82"/>
      <c r="L102" s="82"/>
      <c r="M102" s="83">
        <f t="shared" si="24"/>
        <v>0</v>
      </c>
    </row>
    <row r="103" spans="1:13" x14ac:dyDescent="0.25">
      <c r="A103" s="169">
        <v>298</v>
      </c>
      <c r="B103" s="170" t="s">
        <v>144</v>
      </c>
      <c r="C103" s="171">
        <f>'COG-M'!P433</f>
        <v>0</v>
      </c>
      <c r="D103" s="82"/>
      <c r="E103" s="82"/>
      <c r="F103" s="82">
        <f>'COG-M'!P434</f>
        <v>0</v>
      </c>
      <c r="G103" s="82">
        <f>'COG-M'!P435</f>
        <v>409836</v>
      </c>
      <c r="H103" s="82">
        <f>'COG-M'!P436</f>
        <v>0</v>
      </c>
      <c r="I103" s="82">
        <f>'COG-M'!P437</f>
        <v>0</v>
      </c>
      <c r="J103" s="82"/>
      <c r="K103" s="82"/>
      <c r="L103" s="82"/>
      <c r="M103" s="83">
        <f t="shared" si="24"/>
        <v>409836</v>
      </c>
    </row>
    <row r="104" spans="1:13" x14ac:dyDescent="0.25">
      <c r="A104" s="169">
        <v>299</v>
      </c>
      <c r="B104" s="170" t="s">
        <v>145</v>
      </c>
      <c r="C104" s="171">
        <f>'COG-M'!P438</f>
        <v>0</v>
      </c>
      <c r="D104" s="82"/>
      <c r="E104" s="82"/>
      <c r="F104" s="82">
        <f>'COG-M'!P439</f>
        <v>0</v>
      </c>
      <c r="G104" s="82">
        <f>'COG-M'!P440</f>
        <v>0</v>
      </c>
      <c r="H104" s="82">
        <f>'COG-M'!P441</f>
        <v>0</v>
      </c>
      <c r="I104" s="82">
        <f>'COG-M'!P442</f>
        <v>0</v>
      </c>
      <c r="J104" s="82"/>
      <c r="K104" s="82"/>
      <c r="L104" s="82"/>
      <c r="M104" s="83">
        <f t="shared" si="24"/>
        <v>0</v>
      </c>
    </row>
    <row r="105" spans="1:13" x14ac:dyDescent="0.25">
      <c r="A105" s="178">
        <v>3000</v>
      </c>
      <c r="B105" s="166" t="s">
        <v>146</v>
      </c>
      <c r="C105" s="115">
        <f>C106+C116+C126+C136+C146+C156+C164+C174+C180</f>
        <v>496743</v>
      </c>
      <c r="D105" s="116">
        <f t="shared" ref="D105:M105" si="25">D106+D116+D126+D136+D146+D156+D164+D174+D180</f>
        <v>0</v>
      </c>
      <c r="E105" s="116">
        <f t="shared" si="25"/>
        <v>0</v>
      </c>
      <c r="F105" s="116">
        <f t="shared" si="25"/>
        <v>0</v>
      </c>
      <c r="G105" s="116">
        <f t="shared" si="25"/>
        <v>5725236</v>
      </c>
      <c r="H105" s="116">
        <f t="shared" si="25"/>
        <v>0</v>
      </c>
      <c r="I105" s="116">
        <f t="shared" si="25"/>
        <v>0</v>
      </c>
      <c r="J105" s="116">
        <f t="shared" si="25"/>
        <v>5501707</v>
      </c>
      <c r="K105" s="116">
        <f t="shared" si="25"/>
        <v>0</v>
      </c>
      <c r="L105" s="116">
        <f t="shared" si="25"/>
        <v>0</v>
      </c>
      <c r="M105" s="116">
        <f t="shared" si="25"/>
        <v>11723686</v>
      </c>
    </row>
    <row r="106" spans="1:13" x14ac:dyDescent="0.25">
      <c r="A106" s="176">
        <v>3100</v>
      </c>
      <c r="B106" s="177" t="s">
        <v>147</v>
      </c>
      <c r="C106" s="110">
        <f>SUM(C107:C115)</f>
        <v>496743</v>
      </c>
      <c r="D106" s="111">
        <f t="shared" ref="D106:M106" si="26">SUM(D107:D115)</f>
        <v>0</v>
      </c>
      <c r="E106" s="111">
        <f t="shared" si="26"/>
        <v>0</v>
      </c>
      <c r="F106" s="111">
        <f t="shared" si="26"/>
        <v>0</v>
      </c>
      <c r="G106" s="111">
        <f t="shared" si="26"/>
        <v>397120</v>
      </c>
      <c r="H106" s="111">
        <f t="shared" si="26"/>
        <v>0</v>
      </c>
      <c r="I106" s="111">
        <f t="shared" si="26"/>
        <v>0</v>
      </c>
      <c r="J106" s="111">
        <f t="shared" si="26"/>
        <v>5463307</v>
      </c>
      <c r="K106" s="111">
        <f t="shared" si="26"/>
        <v>0</v>
      </c>
      <c r="L106" s="111">
        <f t="shared" si="26"/>
        <v>0</v>
      </c>
      <c r="M106" s="111">
        <f t="shared" si="26"/>
        <v>6357170</v>
      </c>
    </row>
    <row r="107" spans="1:13" x14ac:dyDescent="0.25">
      <c r="A107" s="169">
        <v>311</v>
      </c>
      <c r="B107" s="170" t="s">
        <v>148</v>
      </c>
      <c r="C107" s="171">
        <f>'COG-M'!P445</f>
        <v>496743</v>
      </c>
      <c r="D107" s="82"/>
      <c r="E107" s="82"/>
      <c r="F107" s="82">
        <f>'COG-M'!P446</f>
        <v>0</v>
      </c>
      <c r="G107" s="82">
        <f>'COG-M'!P447</f>
        <v>0</v>
      </c>
      <c r="H107" s="82">
        <f>'COG-M'!P448</f>
        <v>0</v>
      </c>
      <c r="I107" s="82">
        <f>'COG-M'!P449</f>
        <v>0</v>
      </c>
      <c r="J107" s="82">
        <f>'COG-M'!P450</f>
        <v>5463307</v>
      </c>
      <c r="K107" s="82"/>
      <c r="L107" s="82"/>
      <c r="M107" s="83">
        <f t="shared" ref="M107:M115" si="27">SUM(C107:L107)</f>
        <v>5960050</v>
      </c>
    </row>
    <row r="108" spans="1:13" x14ac:dyDescent="0.25">
      <c r="A108" s="169">
        <v>312</v>
      </c>
      <c r="B108" s="170" t="s">
        <v>149</v>
      </c>
      <c r="C108" s="171">
        <f>'COG-M'!P451</f>
        <v>0</v>
      </c>
      <c r="D108" s="82"/>
      <c r="E108" s="82"/>
      <c r="F108" s="82">
        <f>'COG-M'!P452</f>
        <v>0</v>
      </c>
      <c r="G108" s="82">
        <f>'COG-M'!P453</f>
        <v>42400</v>
      </c>
      <c r="H108" s="82">
        <f>'COG-M'!P454</f>
        <v>0</v>
      </c>
      <c r="I108" s="82">
        <f>'COG-M'!P455</f>
        <v>0</v>
      </c>
      <c r="J108" s="82"/>
      <c r="K108" s="82"/>
      <c r="L108" s="82"/>
      <c r="M108" s="83">
        <f t="shared" si="27"/>
        <v>42400</v>
      </c>
    </row>
    <row r="109" spans="1:13" x14ac:dyDescent="0.25">
      <c r="A109" s="169">
        <v>313</v>
      </c>
      <c r="B109" s="170" t="s">
        <v>150</v>
      </c>
      <c r="C109" s="171">
        <f>'COG-M'!P456</f>
        <v>0</v>
      </c>
      <c r="D109" s="82"/>
      <c r="E109" s="82"/>
      <c r="F109" s="82">
        <f>'COG-M'!P457</f>
        <v>0</v>
      </c>
      <c r="G109" s="82">
        <f>'COG-M'!P458</f>
        <v>36000</v>
      </c>
      <c r="H109" s="82">
        <f>'COG-M'!P459</f>
        <v>0</v>
      </c>
      <c r="I109" s="82">
        <f>'COG-M'!P460</f>
        <v>0</v>
      </c>
      <c r="J109" s="82"/>
      <c r="K109" s="82"/>
      <c r="L109" s="82"/>
      <c r="M109" s="83">
        <f t="shared" si="27"/>
        <v>36000</v>
      </c>
    </row>
    <row r="110" spans="1:13" x14ac:dyDescent="0.25">
      <c r="A110" s="169">
        <v>314</v>
      </c>
      <c r="B110" s="170" t="s">
        <v>151</v>
      </c>
      <c r="C110" s="171">
        <f>'COG-M'!P461</f>
        <v>0</v>
      </c>
      <c r="D110" s="82"/>
      <c r="E110" s="82"/>
      <c r="F110" s="82">
        <f>'COG-M'!P462</f>
        <v>0</v>
      </c>
      <c r="G110" s="82">
        <f>'COG-M'!P463</f>
        <v>228000</v>
      </c>
      <c r="H110" s="82">
        <f>'COG-M'!P464</f>
        <v>0</v>
      </c>
      <c r="I110" s="82">
        <f>'COG-M'!P465</f>
        <v>0</v>
      </c>
      <c r="J110" s="82"/>
      <c r="K110" s="82"/>
      <c r="L110" s="82"/>
      <c r="M110" s="83">
        <f t="shared" si="27"/>
        <v>228000</v>
      </c>
    </row>
    <row r="111" spans="1:13" x14ac:dyDescent="0.25">
      <c r="A111" s="169">
        <v>315</v>
      </c>
      <c r="B111" s="170" t="s">
        <v>152</v>
      </c>
      <c r="C111" s="171">
        <f>'COG-M'!P466</f>
        <v>0</v>
      </c>
      <c r="D111" s="82"/>
      <c r="E111" s="82"/>
      <c r="F111" s="82">
        <f>'COG-M'!P467</f>
        <v>0</v>
      </c>
      <c r="G111" s="82">
        <f>'COG-M'!P468</f>
        <v>0</v>
      </c>
      <c r="H111" s="82">
        <f>'COG-M'!P469</f>
        <v>0</v>
      </c>
      <c r="I111" s="82">
        <f>'COG-M'!P470</f>
        <v>0</v>
      </c>
      <c r="J111" s="82"/>
      <c r="K111" s="82"/>
      <c r="L111" s="82"/>
      <c r="M111" s="83">
        <f t="shared" si="27"/>
        <v>0</v>
      </c>
    </row>
    <row r="112" spans="1:13" x14ac:dyDescent="0.25">
      <c r="A112" s="169">
        <v>316</v>
      </c>
      <c r="B112" s="170" t="s">
        <v>153</v>
      </c>
      <c r="C112" s="171">
        <f>'COG-M'!P471</f>
        <v>0</v>
      </c>
      <c r="D112" s="82"/>
      <c r="E112" s="82"/>
      <c r="F112" s="82">
        <f>'COG-M'!P472</f>
        <v>0</v>
      </c>
      <c r="G112" s="82">
        <f>'COG-M'!P473</f>
        <v>0</v>
      </c>
      <c r="H112" s="82">
        <f>'COG-M'!P474</f>
        <v>0</v>
      </c>
      <c r="I112" s="82">
        <f>'COG-M'!P475</f>
        <v>0</v>
      </c>
      <c r="J112" s="82"/>
      <c r="K112" s="82"/>
      <c r="L112" s="82"/>
      <c r="M112" s="83">
        <f t="shared" si="27"/>
        <v>0</v>
      </c>
    </row>
    <row r="113" spans="1:13" x14ac:dyDescent="0.25">
      <c r="A113" s="169">
        <v>317</v>
      </c>
      <c r="B113" s="170" t="s">
        <v>154</v>
      </c>
      <c r="C113" s="171">
        <f>'COG-M'!P476</f>
        <v>0</v>
      </c>
      <c r="D113" s="82"/>
      <c r="E113" s="82"/>
      <c r="F113" s="82">
        <f>'COG-M'!P477</f>
        <v>0</v>
      </c>
      <c r="G113" s="82">
        <f>'COG-M'!P478</f>
        <v>90720</v>
      </c>
      <c r="H113" s="82">
        <f>'COG-M'!P479</f>
        <v>0</v>
      </c>
      <c r="I113" s="82">
        <f>'COG-M'!P480</f>
        <v>0</v>
      </c>
      <c r="J113" s="82"/>
      <c r="K113" s="82"/>
      <c r="L113" s="82"/>
      <c r="M113" s="83">
        <f t="shared" si="27"/>
        <v>90720</v>
      </c>
    </row>
    <row r="114" spans="1:13" x14ac:dyDescent="0.25">
      <c r="A114" s="169">
        <v>318</v>
      </c>
      <c r="B114" s="170" t="s">
        <v>155</v>
      </c>
      <c r="C114" s="171">
        <f>'COG-M'!P481</f>
        <v>0</v>
      </c>
      <c r="D114" s="82"/>
      <c r="E114" s="82"/>
      <c r="F114" s="82">
        <f>'COG-M'!P482</f>
        <v>0</v>
      </c>
      <c r="G114" s="82">
        <f>'COG-M'!P483</f>
        <v>0</v>
      </c>
      <c r="H114" s="82">
        <f>'COG-M'!P484</f>
        <v>0</v>
      </c>
      <c r="I114" s="82">
        <f>'COG-M'!P485</f>
        <v>0</v>
      </c>
      <c r="J114" s="82"/>
      <c r="K114" s="82"/>
      <c r="L114" s="82"/>
      <c r="M114" s="83">
        <f t="shared" si="27"/>
        <v>0</v>
      </c>
    </row>
    <row r="115" spans="1:13" x14ac:dyDescent="0.25">
      <c r="A115" s="169">
        <v>319</v>
      </c>
      <c r="B115" s="170" t="s">
        <v>156</v>
      </c>
      <c r="C115" s="171">
        <f>'COG-M'!P486</f>
        <v>0</v>
      </c>
      <c r="D115" s="82"/>
      <c r="E115" s="82"/>
      <c r="F115" s="82">
        <f>'COG-M'!P487</f>
        <v>0</v>
      </c>
      <c r="G115" s="82">
        <f>'COG-M'!P488</f>
        <v>0</v>
      </c>
      <c r="H115" s="82">
        <f>'COG-M'!P489</f>
        <v>0</v>
      </c>
      <c r="I115" s="82">
        <f>'COG-M'!P490</f>
        <v>0</v>
      </c>
      <c r="J115" s="82"/>
      <c r="K115" s="82"/>
      <c r="L115" s="82"/>
      <c r="M115" s="83">
        <f t="shared" si="27"/>
        <v>0</v>
      </c>
    </row>
    <row r="116" spans="1:13" x14ac:dyDescent="0.25">
      <c r="A116" s="176">
        <v>3200</v>
      </c>
      <c r="B116" s="177" t="s">
        <v>157</v>
      </c>
      <c r="C116" s="110">
        <f>SUM(C117:C125)</f>
        <v>0</v>
      </c>
      <c r="D116" s="111">
        <f t="shared" ref="D116:M116" si="28">SUM(D117:D125)</f>
        <v>0</v>
      </c>
      <c r="E116" s="111">
        <f t="shared" si="28"/>
        <v>0</v>
      </c>
      <c r="F116" s="111">
        <f t="shared" si="28"/>
        <v>0</v>
      </c>
      <c r="G116" s="111">
        <f t="shared" si="28"/>
        <v>467196</v>
      </c>
      <c r="H116" s="111">
        <f t="shared" si="28"/>
        <v>0</v>
      </c>
      <c r="I116" s="111">
        <f t="shared" si="28"/>
        <v>0</v>
      </c>
      <c r="J116" s="111">
        <f t="shared" si="28"/>
        <v>0</v>
      </c>
      <c r="K116" s="111">
        <f t="shared" si="28"/>
        <v>0</v>
      </c>
      <c r="L116" s="111">
        <f t="shared" si="28"/>
        <v>0</v>
      </c>
      <c r="M116" s="111">
        <f t="shared" si="28"/>
        <v>467196</v>
      </c>
    </row>
    <row r="117" spans="1:13" x14ac:dyDescent="0.25">
      <c r="A117" s="169">
        <v>321</v>
      </c>
      <c r="B117" s="170" t="s">
        <v>158</v>
      </c>
      <c r="C117" s="171">
        <f>'COG-M'!P492</f>
        <v>0</v>
      </c>
      <c r="D117" s="82"/>
      <c r="E117" s="82"/>
      <c r="F117" s="82">
        <f>'COG-M'!P493</f>
        <v>0</v>
      </c>
      <c r="G117" s="82">
        <f>'COG-M'!P494</f>
        <v>30000</v>
      </c>
      <c r="H117" s="82">
        <f>'COG-M'!P495</f>
        <v>0</v>
      </c>
      <c r="I117" s="82">
        <f>'COG-M'!P496</f>
        <v>0</v>
      </c>
      <c r="J117" s="82"/>
      <c r="K117" s="82"/>
      <c r="L117" s="82"/>
      <c r="M117" s="83">
        <f t="shared" ref="M117:M125" si="29">SUM(C117:L117)</f>
        <v>30000</v>
      </c>
    </row>
    <row r="118" spans="1:13" x14ac:dyDescent="0.25">
      <c r="A118" s="169">
        <v>322</v>
      </c>
      <c r="B118" s="170" t="s">
        <v>159</v>
      </c>
      <c r="C118" s="171">
        <f>'COG-M'!P497</f>
        <v>0</v>
      </c>
      <c r="D118" s="82"/>
      <c r="E118" s="82"/>
      <c r="F118" s="82">
        <f>'COG-M'!P498</f>
        <v>0</v>
      </c>
      <c r="G118" s="82">
        <f>'COG-M'!P499</f>
        <v>199200</v>
      </c>
      <c r="H118" s="82">
        <f>'COG-M'!P500</f>
        <v>0</v>
      </c>
      <c r="I118" s="82">
        <f>'COG-M'!P501</f>
        <v>0</v>
      </c>
      <c r="J118" s="82">
        <f>'COG-M'!P502</f>
        <v>0</v>
      </c>
      <c r="K118" s="82"/>
      <c r="L118" s="82"/>
      <c r="M118" s="83">
        <f t="shared" si="29"/>
        <v>199200</v>
      </c>
    </row>
    <row r="119" spans="1:13" ht="30" x14ac:dyDescent="0.25">
      <c r="A119" s="169">
        <v>323</v>
      </c>
      <c r="B119" s="170" t="s">
        <v>160</v>
      </c>
      <c r="C119" s="171">
        <f>'COG-M'!P503</f>
        <v>0</v>
      </c>
      <c r="D119" s="82"/>
      <c r="E119" s="82"/>
      <c r="F119" s="82">
        <f>'COG-M'!P504</f>
        <v>0</v>
      </c>
      <c r="G119" s="82">
        <f>'COG-M'!P505</f>
        <v>0</v>
      </c>
      <c r="H119" s="82">
        <f>'COG-M'!P506</f>
        <v>0</v>
      </c>
      <c r="I119" s="82">
        <f>'COG-M'!P507</f>
        <v>0</v>
      </c>
      <c r="J119" s="82"/>
      <c r="K119" s="82"/>
      <c r="L119" s="82"/>
      <c r="M119" s="83">
        <f t="shared" si="29"/>
        <v>0</v>
      </c>
    </row>
    <row r="120" spans="1:13" x14ac:dyDescent="0.25">
      <c r="A120" s="169">
        <v>324</v>
      </c>
      <c r="B120" s="170" t="s">
        <v>161</v>
      </c>
      <c r="C120" s="171">
        <f>'COG-M'!P508</f>
        <v>0</v>
      </c>
      <c r="D120" s="82"/>
      <c r="E120" s="82"/>
      <c r="F120" s="82">
        <f>'COG-M'!P509</f>
        <v>0</v>
      </c>
      <c r="G120" s="82">
        <f>'COG-M'!P510</f>
        <v>0</v>
      </c>
      <c r="H120" s="82">
        <f>'COG-M'!P511</f>
        <v>0</v>
      </c>
      <c r="I120" s="82">
        <f>'COG-M'!P512</f>
        <v>0</v>
      </c>
      <c r="J120" s="82"/>
      <c r="K120" s="82"/>
      <c r="L120" s="82"/>
      <c r="M120" s="83">
        <f t="shared" si="29"/>
        <v>0</v>
      </c>
    </row>
    <row r="121" spans="1:13" x14ac:dyDescent="0.25">
      <c r="A121" s="169">
        <v>325</v>
      </c>
      <c r="B121" s="170" t="s">
        <v>162</v>
      </c>
      <c r="C121" s="171">
        <f>'COG-M'!P513</f>
        <v>0</v>
      </c>
      <c r="D121" s="82"/>
      <c r="E121" s="82"/>
      <c r="F121" s="82">
        <f>'COG-M'!P514</f>
        <v>0</v>
      </c>
      <c r="G121" s="82">
        <f>'COG-M'!P515</f>
        <v>0</v>
      </c>
      <c r="H121" s="82">
        <f>'COG-M'!P516</f>
        <v>0</v>
      </c>
      <c r="I121" s="82">
        <f>'COG-M'!P517</f>
        <v>0</v>
      </c>
      <c r="J121" s="82"/>
      <c r="K121" s="82"/>
      <c r="L121" s="82"/>
      <c r="M121" s="83">
        <f t="shared" si="29"/>
        <v>0</v>
      </c>
    </row>
    <row r="122" spans="1:13" x14ac:dyDescent="0.25">
      <c r="A122" s="169">
        <v>326</v>
      </c>
      <c r="B122" s="170" t="s">
        <v>163</v>
      </c>
      <c r="C122" s="171">
        <f>'COG-M'!P518</f>
        <v>0</v>
      </c>
      <c r="D122" s="82"/>
      <c r="E122" s="82"/>
      <c r="F122" s="82">
        <f>'COG-M'!P519</f>
        <v>0</v>
      </c>
      <c r="G122" s="82">
        <f>'COG-M'!P520</f>
        <v>237996</v>
      </c>
      <c r="H122" s="82">
        <f>'COG-M'!P521</f>
        <v>0</v>
      </c>
      <c r="I122" s="82">
        <f>'COG-M'!P522</f>
        <v>0</v>
      </c>
      <c r="J122" s="82">
        <f>'COG-M'!P523</f>
        <v>0</v>
      </c>
      <c r="K122" s="82"/>
      <c r="L122" s="82"/>
      <c r="M122" s="83">
        <f t="shared" si="29"/>
        <v>237996</v>
      </c>
    </row>
    <row r="123" spans="1:13" x14ac:dyDescent="0.25">
      <c r="A123" s="169">
        <v>327</v>
      </c>
      <c r="B123" s="170" t="s">
        <v>164</v>
      </c>
      <c r="C123" s="171">
        <f>'COG-M'!P524</f>
        <v>0</v>
      </c>
      <c r="D123" s="82"/>
      <c r="E123" s="82"/>
      <c r="F123" s="82">
        <f>'COG-M'!P525</f>
        <v>0</v>
      </c>
      <c r="G123" s="82">
        <f>'COG-M'!P526</f>
        <v>0</v>
      </c>
      <c r="H123" s="82">
        <f>'COG-M'!P527</f>
        <v>0</v>
      </c>
      <c r="I123" s="82">
        <f>'COG-M'!P528</f>
        <v>0</v>
      </c>
      <c r="J123" s="82"/>
      <c r="K123" s="82"/>
      <c r="L123" s="82"/>
      <c r="M123" s="83">
        <f t="shared" si="29"/>
        <v>0</v>
      </c>
    </row>
    <row r="124" spans="1:13" x14ac:dyDescent="0.25">
      <c r="A124" s="169">
        <v>328</v>
      </c>
      <c r="B124" s="170" t="s">
        <v>165</v>
      </c>
      <c r="C124" s="171">
        <f>'COG-M'!P529</f>
        <v>0</v>
      </c>
      <c r="D124" s="82"/>
      <c r="E124" s="82"/>
      <c r="F124" s="82">
        <f>'COG-M'!P530</f>
        <v>0</v>
      </c>
      <c r="G124" s="82">
        <f>'COG-M'!P531</f>
        <v>0</v>
      </c>
      <c r="H124" s="82">
        <f>'COG-M'!P532</f>
        <v>0</v>
      </c>
      <c r="I124" s="82">
        <f>'COG-M'!P533</f>
        <v>0</v>
      </c>
      <c r="J124" s="82">
        <f>'COG-M'!P534</f>
        <v>0</v>
      </c>
      <c r="K124" s="82"/>
      <c r="L124" s="82"/>
      <c r="M124" s="83">
        <f t="shared" si="29"/>
        <v>0</v>
      </c>
    </row>
    <row r="125" spans="1:13" x14ac:dyDescent="0.25">
      <c r="A125" s="169">
        <v>329</v>
      </c>
      <c r="B125" s="170" t="s">
        <v>166</v>
      </c>
      <c r="C125" s="171">
        <f>'COG-M'!P535</f>
        <v>0</v>
      </c>
      <c r="D125" s="82"/>
      <c r="E125" s="82"/>
      <c r="F125" s="82">
        <f>'COG-M'!P536</f>
        <v>0</v>
      </c>
      <c r="G125" s="82">
        <f>'COG-M'!P537</f>
        <v>0</v>
      </c>
      <c r="H125" s="82">
        <f>'COG-M'!P538</f>
        <v>0</v>
      </c>
      <c r="I125" s="82">
        <f>'COG-M'!P539</f>
        <v>0</v>
      </c>
      <c r="J125" s="82"/>
      <c r="K125" s="82"/>
      <c r="L125" s="82"/>
      <c r="M125" s="83">
        <f t="shared" si="29"/>
        <v>0</v>
      </c>
    </row>
    <row r="126" spans="1:13" x14ac:dyDescent="0.25">
      <c r="A126" s="176">
        <v>3300</v>
      </c>
      <c r="B126" s="177" t="s">
        <v>167</v>
      </c>
      <c r="C126" s="110">
        <f>SUM(C127:C135)</f>
        <v>0</v>
      </c>
      <c r="D126" s="111">
        <f t="shared" ref="D126:M126" si="30">SUM(D127:D135)</f>
        <v>0</v>
      </c>
      <c r="E126" s="111">
        <f t="shared" si="30"/>
        <v>0</v>
      </c>
      <c r="F126" s="111">
        <f t="shared" si="30"/>
        <v>0</v>
      </c>
      <c r="G126" s="111">
        <f t="shared" si="30"/>
        <v>208584</v>
      </c>
      <c r="H126" s="111">
        <f t="shared" si="30"/>
        <v>0</v>
      </c>
      <c r="I126" s="111">
        <f t="shared" si="30"/>
        <v>0</v>
      </c>
      <c r="J126" s="111">
        <f t="shared" si="30"/>
        <v>0</v>
      </c>
      <c r="K126" s="111">
        <f t="shared" si="30"/>
        <v>0</v>
      </c>
      <c r="L126" s="111">
        <f t="shared" si="30"/>
        <v>0</v>
      </c>
      <c r="M126" s="111">
        <f t="shared" si="30"/>
        <v>208584</v>
      </c>
    </row>
    <row r="127" spans="1:13" x14ac:dyDescent="0.25">
      <c r="A127" s="169">
        <v>331</v>
      </c>
      <c r="B127" s="170" t="s">
        <v>168</v>
      </c>
      <c r="C127" s="171">
        <f>'COG-M'!P541</f>
        <v>0</v>
      </c>
      <c r="D127" s="82"/>
      <c r="E127" s="82"/>
      <c r="F127" s="82">
        <f>'COG-M'!P542</f>
        <v>0</v>
      </c>
      <c r="G127" s="82">
        <f>'COG-M'!P543</f>
        <v>152184</v>
      </c>
      <c r="H127" s="82">
        <f>'COG-M'!P544</f>
        <v>0</v>
      </c>
      <c r="I127" s="82">
        <f>'COG-M'!P545</f>
        <v>0</v>
      </c>
      <c r="J127" s="82"/>
      <c r="K127" s="82"/>
      <c r="L127" s="82"/>
      <c r="M127" s="83">
        <f t="shared" ref="M127:M135" si="31">SUM(C127:L127)</f>
        <v>152184</v>
      </c>
    </row>
    <row r="128" spans="1:13" x14ac:dyDescent="0.25">
      <c r="A128" s="169">
        <v>332</v>
      </c>
      <c r="B128" s="170" t="s">
        <v>169</v>
      </c>
      <c r="C128" s="171">
        <f>'COG-M'!P546</f>
        <v>0</v>
      </c>
      <c r="D128" s="82"/>
      <c r="E128" s="82"/>
      <c r="F128" s="82">
        <f>'COG-M'!P547</f>
        <v>0</v>
      </c>
      <c r="G128" s="82">
        <f>'COG-M'!P548</f>
        <v>56400</v>
      </c>
      <c r="H128" s="82">
        <f>'COG-M'!P549</f>
        <v>0</v>
      </c>
      <c r="I128" s="82">
        <f>'COG-M'!P550</f>
        <v>0</v>
      </c>
      <c r="J128" s="82">
        <f>'COG-M'!P551</f>
        <v>0</v>
      </c>
      <c r="K128" s="82"/>
      <c r="L128" s="82"/>
      <c r="M128" s="83">
        <f t="shared" si="31"/>
        <v>56400</v>
      </c>
    </row>
    <row r="129" spans="1:13" ht="30" x14ac:dyDescent="0.25">
      <c r="A129" s="169">
        <v>333</v>
      </c>
      <c r="B129" s="170" t="s">
        <v>170</v>
      </c>
      <c r="C129" s="171">
        <f>'COG-M'!P552</f>
        <v>0</v>
      </c>
      <c r="D129" s="82"/>
      <c r="E129" s="82"/>
      <c r="F129" s="82">
        <f>'COG-M'!P553</f>
        <v>0</v>
      </c>
      <c r="G129" s="82">
        <f>'COG-M'!P554</f>
        <v>0</v>
      </c>
      <c r="H129" s="82">
        <f>'COG-M'!P555</f>
        <v>0</v>
      </c>
      <c r="I129" s="82">
        <f>'COG-M'!P556</f>
        <v>0</v>
      </c>
      <c r="J129" s="82"/>
      <c r="K129" s="82"/>
      <c r="L129" s="82"/>
      <c r="M129" s="83">
        <f t="shared" si="31"/>
        <v>0</v>
      </c>
    </row>
    <row r="130" spans="1:13" x14ac:dyDescent="0.25">
      <c r="A130" s="169">
        <v>334</v>
      </c>
      <c r="B130" s="170" t="s">
        <v>171</v>
      </c>
      <c r="C130" s="171">
        <f>'COG-M'!P557</f>
        <v>0</v>
      </c>
      <c r="D130" s="82"/>
      <c r="E130" s="82"/>
      <c r="F130" s="82">
        <f>'COG-M'!P558</f>
        <v>0</v>
      </c>
      <c r="G130" s="82">
        <f>'COG-M'!P559</f>
        <v>0</v>
      </c>
      <c r="H130" s="82">
        <f>'COG-M'!P560</f>
        <v>0</v>
      </c>
      <c r="I130" s="82">
        <f>'COG-M'!P561</f>
        <v>0</v>
      </c>
      <c r="J130" s="82"/>
      <c r="K130" s="82"/>
      <c r="L130" s="82"/>
      <c r="M130" s="83">
        <f t="shared" si="31"/>
        <v>0</v>
      </c>
    </row>
    <row r="131" spans="1:13" x14ac:dyDescent="0.25">
      <c r="A131" s="169">
        <v>335</v>
      </c>
      <c r="B131" s="170" t="s">
        <v>172</v>
      </c>
      <c r="C131" s="171">
        <f>'COG-M'!P562</f>
        <v>0</v>
      </c>
      <c r="D131" s="82"/>
      <c r="E131" s="82"/>
      <c r="F131" s="82">
        <f>'COG-M'!P563</f>
        <v>0</v>
      </c>
      <c r="G131" s="82">
        <f>'COG-M'!P564</f>
        <v>0</v>
      </c>
      <c r="H131" s="82">
        <f>'COG-M'!P565</f>
        <v>0</v>
      </c>
      <c r="I131" s="82">
        <f>'COG-M'!P566</f>
        <v>0</v>
      </c>
      <c r="J131" s="82"/>
      <c r="K131" s="82"/>
      <c r="L131" s="82"/>
      <c r="M131" s="83">
        <f t="shared" si="31"/>
        <v>0</v>
      </c>
    </row>
    <row r="132" spans="1:13" x14ac:dyDescent="0.25">
      <c r="A132" s="169">
        <v>336</v>
      </c>
      <c r="B132" s="170" t="s">
        <v>173</v>
      </c>
      <c r="C132" s="171">
        <f>'COG-M'!P567</f>
        <v>0</v>
      </c>
      <c r="D132" s="82"/>
      <c r="E132" s="82"/>
      <c r="F132" s="82">
        <f>'COG-M'!P568</f>
        <v>0</v>
      </c>
      <c r="G132" s="82">
        <f>'COG-M'!P569</f>
        <v>0</v>
      </c>
      <c r="H132" s="82">
        <f>'COG-M'!P570</f>
        <v>0</v>
      </c>
      <c r="I132" s="82">
        <f>'COG-M'!P571</f>
        <v>0</v>
      </c>
      <c r="J132" s="82"/>
      <c r="K132" s="82"/>
      <c r="L132" s="82"/>
      <c r="M132" s="83">
        <f t="shared" si="31"/>
        <v>0</v>
      </c>
    </row>
    <row r="133" spans="1:13" x14ac:dyDescent="0.25">
      <c r="A133" s="169">
        <v>337</v>
      </c>
      <c r="B133" s="170" t="s">
        <v>174</v>
      </c>
      <c r="C133" s="171">
        <f>'COG-M'!P572</f>
        <v>0</v>
      </c>
      <c r="D133" s="82"/>
      <c r="E133" s="82"/>
      <c r="F133" s="82">
        <f>'COG-M'!P573</f>
        <v>0</v>
      </c>
      <c r="G133" s="82">
        <f>'COG-M'!P574</f>
        <v>0</v>
      </c>
      <c r="H133" s="82">
        <f>'COG-M'!P575</f>
        <v>0</v>
      </c>
      <c r="I133" s="82">
        <f>'COG-M'!P576</f>
        <v>0</v>
      </c>
      <c r="J133" s="82"/>
      <c r="K133" s="82"/>
      <c r="L133" s="82"/>
      <c r="M133" s="83">
        <f t="shared" si="31"/>
        <v>0</v>
      </c>
    </row>
    <row r="134" spans="1:13" x14ac:dyDescent="0.25">
      <c r="A134" s="169">
        <v>338</v>
      </c>
      <c r="B134" s="170" t="s">
        <v>175</v>
      </c>
      <c r="C134" s="171">
        <f>'COG-M'!P577</f>
        <v>0</v>
      </c>
      <c r="D134" s="82"/>
      <c r="E134" s="82"/>
      <c r="F134" s="82">
        <f>'COG-M'!P578</f>
        <v>0</v>
      </c>
      <c r="G134" s="82">
        <f>'COG-M'!P579</f>
        <v>0</v>
      </c>
      <c r="H134" s="82">
        <f>'COG-M'!P580</f>
        <v>0</v>
      </c>
      <c r="I134" s="82">
        <f>'COG-M'!P581</f>
        <v>0</v>
      </c>
      <c r="J134" s="82"/>
      <c r="K134" s="82"/>
      <c r="L134" s="82"/>
      <c r="M134" s="83">
        <f t="shared" si="31"/>
        <v>0</v>
      </c>
    </row>
    <row r="135" spans="1:13" x14ac:dyDescent="0.25">
      <c r="A135" s="169">
        <v>339</v>
      </c>
      <c r="B135" s="170" t="s">
        <v>176</v>
      </c>
      <c r="C135" s="171">
        <f>'COG-M'!P582</f>
        <v>0</v>
      </c>
      <c r="D135" s="82"/>
      <c r="E135" s="82"/>
      <c r="F135" s="82">
        <f>'COG-M'!P583</f>
        <v>0</v>
      </c>
      <c r="G135" s="82">
        <f>'COG-M'!P584</f>
        <v>0</v>
      </c>
      <c r="H135" s="82">
        <f>'COG-M'!P585</f>
        <v>0</v>
      </c>
      <c r="I135" s="82">
        <f>'COG-M'!P586</f>
        <v>0</v>
      </c>
      <c r="J135" s="82"/>
      <c r="K135" s="82"/>
      <c r="L135" s="82"/>
      <c r="M135" s="83">
        <f t="shared" si="31"/>
        <v>0</v>
      </c>
    </row>
    <row r="136" spans="1:13" x14ac:dyDescent="0.25">
      <c r="A136" s="176">
        <v>3400</v>
      </c>
      <c r="B136" s="177" t="s">
        <v>177</v>
      </c>
      <c r="C136" s="110">
        <f>SUM(C137:C145)</f>
        <v>0</v>
      </c>
      <c r="D136" s="111">
        <f t="shared" ref="D136:M136" si="32">SUM(D137:D145)</f>
        <v>0</v>
      </c>
      <c r="E136" s="111">
        <f t="shared" si="32"/>
        <v>0</v>
      </c>
      <c r="F136" s="111">
        <f t="shared" si="32"/>
        <v>0</v>
      </c>
      <c r="G136" s="111">
        <f t="shared" si="32"/>
        <v>139800</v>
      </c>
      <c r="H136" s="111">
        <f t="shared" si="32"/>
        <v>0</v>
      </c>
      <c r="I136" s="111">
        <f t="shared" si="32"/>
        <v>0</v>
      </c>
      <c r="J136" s="111">
        <f t="shared" si="32"/>
        <v>0</v>
      </c>
      <c r="K136" s="111">
        <f t="shared" si="32"/>
        <v>0</v>
      </c>
      <c r="L136" s="111">
        <f t="shared" si="32"/>
        <v>0</v>
      </c>
      <c r="M136" s="111">
        <f t="shared" si="32"/>
        <v>139800</v>
      </c>
    </row>
    <row r="137" spans="1:13" x14ac:dyDescent="0.25">
      <c r="A137" s="169">
        <v>341</v>
      </c>
      <c r="B137" s="170" t="s">
        <v>178</v>
      </c>
      <c r="C137" s="171">
        <f>'COG-M'!P588</f>
        <v>0</v>
      </c>
      <c r="D137" s="82"/>
      <c r="E137" s="82"/>
      <c r="F137" s="82">
        <f>'COG-M'!P589</f>
        <v>0</v>
      </c>
      <c r="G137" s="82">
        <f>'COG-M'!P590</f>
        <v>0</v>
      </c>
      <c r="H137" s="82">
        <f>'COG-M'!P591</f>
        <v>0</v>
      </c>
      <c r="I137" s="82">
        <f>'COG-M'!P592</f>
        <v>0</v>
      </c>
      <c r="J137" s="82">
        <f>'COG-M'!P593</f>
        <v>0</v>
      </c>
      <c r="K137" s="82">
        <f>'COG-M'!P594</f>
        <v>0</v>
      </c>
      <c r="L137" s="82">
        <f>'COG-M'!P595</f>
        <v>0</v>
      </c>
      <c r="M137" s="83">
        <f t="shared" ref="M137:M145" si="33">SUM(C137:L137)</f>
        <v>0</v>
      </c>
    </row>
    <row r="138" spans="1:13" x14ac:dyDescent="0.25">
      <c r="A138" s="169">
        <v>342</v>
      </c>
      <c r="B138" s="170" t="s">
        <v>179</v>
      </c>
      <c r="C138" s="171">
        <f>'COG-M'!P596</f>
        <v>0</v>
      </c>
      <c r="D138" s="82"/>
      <c r="E138" s="82"/>
      <c r="F138" s="82">
        <f>'COG-M'!P597</f>
        <v>0</v>
      </c>
      <c r="G138" s="82">
        <f>'COG-M'!P598</f>
        <v>0</v>
      </c>
      <c r="H138" s="82">
        <f>'COG-M'!P599</f>
        <v>0</v>
      </c>
      <c r="I138" s="82">
        <f>'COG-M'!P600</f>
        <v>0</v>
      </c>
      <c r="J138" s="82"/>
      <c r="K138" s="82"/>
      <c r="L138" s="82"/>
      <c r="M138" s="83">
        <f t="shared" si="33"/>
        <v>0</v>
      </c>
    </row>
    <row r="139" spans="1:13" x14ac:dyDescent="0.25">
      <c r="A139" s="169">
        <v>343</v>
      </c>
      <c r="B139" s="170" t="s">
        <v>180</v>
      </c>
      <c r="C139" s="171">
        <f>'COG-M'!P601</f>
        <v>0</v>
      </c>
      <c r="D139" s="82"/>
      <c r="E139" s="82"/>
      <c r="F139" s="82">
        <f>'COG-M'!P602</f>
        <v>0</v>
      </c>
      <c r="G139" s="82">
        <f>'COG-M'!P603</f>
        <v>0</v>
      </c>
      <c r="H139" s="82">
        <f>'COG-M'!P604</f>
        <v>0</v>
      </c>
      <c r="I139" s="82">
        <f>'COG-M'!P605</f>
        <v>0</v>
      </c>
      <c r="J139" s="82">
        <f>'COG-M'!P606</f>
        <v>0</v>
      </c>
      <c r="K139" s="82">
        <f>'COG-M'!P607</f>
        <v>0</v>
      </c>
      <c r="L139" s="82">
        <f>'COG-M'!P608</f>
        <v>0</v>
      </c>
      <c r="M139" s="83">
        <f t="shared" si="33"/>
        <v>0</v>
      </c>
    </row>
    <row r="140" spans="1:13" x14ac:dyDescent="0.25">
      <c r="A140" s="169">
        <v>344</v>
      </c>
      <c r="B140" s="170" t="s">
        <v>181</v>
      </c>
      <c r="C140" s="171">
        <f>'COG-M'!P609</f>
        <v>0</v>
      </c>
      <c r="D140" s="82"/>
      <c r="E140" s="82"/>
      <c r="F140" s="82">
        <f>'COG-M'!P610</f>
        <v>0</v>
      </c>
      <c r="G140" s="82">
        <f>'COG-M'!P611</f>
        <v>139800</v>
      </c>
      <c r="H140" s="82">
        <f>'COG-M'!P612</f>
        <v>0</v>
      </c>
      <c r="I140" s="82">
        <f>'COG-M'!P613</f>
        <v>0</v>
      </c>
      <c r="J140" s="82"/>
      <c r="K140" s="82"/>
      <c r="L140" s="82"/>
      <c r="M140" s="83">
        <f t="shared" si="33"/>
        <v>139800</v>
      </c>
    </row>
    <row r="141" spans="1:13" x14ac:dyDescent="0.25">
      <c r="A141" s="169">
        <v>345</v>
      </c>
      <c r="B141" s="170" t="s">
        <v>182</v>
      </c>
      <c r="C141" s="171">
        <f>'COG-M'!P614</f>
        <v>0</v>
      </c>
      <c r="D141" s="82"/>
      <c r="E141" s="82"/>
      <c r="F141" s="82">
        <f>'COG-M'!P615</f>
        <v>0</v>
      </c>
      <c r="G141" s="82">
        <f>'COG-M'!P616</f>
        <v>0</v>
      </c>
      <c r="H141" s="82">
        <f>'COG-M'!P617</f>
        <v>0</v>
      </c>
      <c r="I141" s="82">
        <f>'COG-M'!P618</f>
        <v>0</v>
      </c>
      <c r="J141" s="82"/>
      <c r="K141" s="82"/>
      <c r="L141" s="82"/>
      <c r="M141" s="83">
        <f t="shared" si="33"/>
        <v>0</v>
      </c>
    </row>
    <row r="142" spans="1:13" x14ac:dyDescent="0.25">
      <c r="A142" s="169">
        <v>346</v>
      </c>
      <c r="B142" s="170" t="s">
        <v>183</v>
      </c>
      <c r="C142" s="171">
        <f>'COG-M'!P619</f>
        <v>0</v>
      </c>
      <c r="D142" s="82"/>
      <c r="E142" s="82"/>
      <c r="F142" s="82">
        <f>'COG-M'!P620</f>
        <v>0</v>
      </c>
      <c r="G142" s="82">
        <f>'COG-M'!P621</f>
        <v>0</v>
      </c>
      <c r="H142" s="82">
        <f>'COG-M'!P622</f>
        <v>0</v>
      </c>
      <c r="I142" s="82">
        <f>'COG-M'!P623</f>
        <v>0</v>
      </c>
      <c r="J142" s="82"/>
      <c r="K142" s="82"/>
      <c r="L142" s="82"/>
      <c r="M142" s="83">
        <f t="shared" si="33"/>
        <v>0</v>
      </c>
    </row>
    <row r="143" spans="1:13" x14ac:dyDescent="0.25">
      <c r="A143" s="169">
        <v>347</v>
      </c>
      <c r="B143" s="170" t="s">
        <v>184</v>
      </c>
      <c r="C143" s="171">
        <f>'COG-M'!P624</f>
        <v>0</v>
      </c>
      <c r="D143" s="82"/>
      <c r="E143" s="82"/>
      <c r="F143" s="82">
        <f>'COG-M'!P625</f>
        <v>0</v>
      </c>
      <c r="G143" s="82">
        <f>'COG-M'!P626</f>
        <v>0</v>
      </c>
      <c r="H143" s="82">
        <f>'COG-M'!P627</f>
        <v>0</v>
      </c>
      <c r="I143" s="82">
        <f>'COG-M'!P628</f>
        <v>0</v>
      </c>
      <c r="J143" s="82"/>
      <c r="K143" s="82"/>
      <c r="L143" s="82"/>
      <c r="M143" s="83">
        <f t="shared" si="33"/>
        <v>0</v>
      </c>
    </row>
    <row r="144" spans="1:13" x14ac:dyDescent="0.25">
      <c r="A144" s="169">
        <v>348</v>
      </c>
      <c r="B144" s="170" t="s">
        <v>185</v>
      </c>
      <c r="C144" s="171">
        <f>'COG-M'!P629</f>
        <v>0</v>
      </c>
      <c r="D144" s="82"/>
      <c r="E144" s="82"/>
      <c r="F144" s="82">
        <f>'COG-M'!P630</f>
        <v>0</v>
      </c>
      <c r="G144" s="82">
        <f>'COG-M'!P631</f>
        <v>0</v>
      </c>
      <c r="H144" s="82">
        <f>'COG-M'!P632</f>
        <v>0</v>
      </c>
      <c r="I144" s="82">
        <f>'COG-M'!P633</f>
        <v>0</v>
      </c>
      <c r="J144" s="82"/>
      <c r="K144" s="82"/>
      <c r="L144" s="82"/>
      <c r="M144" s="83">
        <f t="shared" si="33"/>
        <v>0</v>
      </c>
    </row>
    <row r="145" spans="1:13" x14ac:dyDescent="0.25">
      <c r="A145" s="169">
        <v>349</v>
      </c>
      <c r="B145" s="170" t="s">
        <v>186</v>
      </c>
      <c r="C145" s="171">
        <f>'COG-M'!P634</f>
        <v>0</v>
      </c>
      <c r="D145" s="82"/>
      <c r="E145" s="82"/>
      <c r="F145" s="82">
        <f>'COG-M'!P635</f>
        <v>0</v>
      </c>
      <c r="G145" s="82">
        <f>'COG-M'!P636</f>
        <v>0</v>
      </c>
      <c r="H145" s="82">
        <f>'COG-M'!P637</f>
        <v>0</v>
      </c>
      <c r="I145" s="82">
        <f>'COG-M'!P638</f>
        <v>0</v>
      </c>
      <c r="J145" s="82"/>
      <c r="K145" s="82"/>
      <c r="L145" s="82"/>
      <c r="M145" s="83">
        <f t="shared" si="33"/>
        <v>0</v>
      </c>
    </row>
    <row r="146" spans="1:13" ht="30" x14ac:dyDescent="0.25">
      <c r="A146" s="176">
        <v>3500</v>
      </c>
      <c r="B146" s="177" t="s">
        <v>187</v>
      </c>
      <c r="C146" s="110">
        <f>SUM(C147:C155)</f>
        <v>0</v>
      </c>
      <c r="D146" s="111">
        <f t="shared" ref="D146:M146" si="34">SUM(D147:D155)</f>
        <v>0</v>
      </c>
      <c r="E146" s="111">
        <f t="shared" si="34"/>
        <v>0</v>
      </c>
      <c r="F146" s="111">
        <f t="shared" si="34"/>
        <v>0</v>
      </c>
      <c r="G146" s="111">
        <f t="shared" si="34"/>
        <v>973128</v>
      </c>
      <c r="H146" s="111">
        <f t="shared" si="34"/>
        <v>0</v>
      </c>
      <c r="I146" s="111">
        <f t="shared" si="34"/>
        <v>0</v>
      </c>
      <c r="J146" s="111">
        <f t="shared" si="34"/>
        <v>38400</v>
      </c>
      <c r="K146" s="111">
        <f t="shared" si="34"/>
        <v>0</v>
      </c>
      <c r="L146" s="111">
        <f t="shared" si="34"/>
        <v>0</v>
      </c>
      <c r="M146" s="111">
        <f t="shared" si="34"/>
        <v>1011528</v>
      </c>
    </row>
    <row r="147" spans="1:13" x14ac:dyDescent="0.25">
      <c r="A147" s="169">
        <v>351</v>
      </c>
      <c r="B147" s="170" t="s">
        <v>188</v>
      </c>
      <c r="C147" s="171">
        <f>'COG-M'!P640</f>
        <v>0</v>
      </c>
      <c r="D147" s="82"/>
      <c r="E147" s="82"/>
      <c r="F147" s="82">
        <f>'COG-M'!P641</f>
        <v>0</v>
      </c>
      <c r="G147" s="82">
        <f>'COG-M'!P642</f>
        <v>256500</v>
      </c>
      <c r="H147" s="82">
        <f>'COG-M'!P643</f>
        <v>0</v>
      </c>
      <c r="I147" s="82">
        <f>'COG-M'!P644</f>
        <v>0</v>
      </c>
      <c r="J147" s="82"/>
      <c r="K147" s="82"/>
      <c r="L147" s="82"/>
      <c r="M147" s="83">
        <f t="shared" ref="M147:M155" si="35">SUM(C147:L147)</f>
        <v>256500</v>
      </c>
    </row>
    <row r="148" spans="1:13" ht="30" x14ac:dyDescent="0.25">
      <c r="A148" s="169">
        <v>352</v>
      </c>
      <c r="B148" s="170" t="s">
        <v>189</v>
      </c>
      <c r="C148" s="171">
        <f>'COG-M'!P645</f>
        <v>0</v>
      </c>
      <c r="D148" s="82"/>
      <c r="E148" s="82"/>
      <c r="F148" s="82">
        <f>'COG-M'!P646</f>
        <v>0</v>
      </c>
      <c r="G148" s="82">
        <f>'COG-M'!P647</f>
        <v>0</v>
      </c>
      <c r="H148" s="82">
        <f>'COG-M'!P648</f>
        <v>0</v>
      </c>
      <c r="I148" s="82">
        <f>'COG-M'!P649</f>
        <v>0</v>
      </c>
      <c r="J148" s="82"/>
      <c r="K148" s="82"/>
      <c r="L148" s="82"/>
      <c r="M148" s="83">
        <f t="shared" si="35"/>
        <v>0</v>
      </c>
    </row>
    <row r="149" spans="1:13" ht="30" x14ac:dyDescent="0.25">
      <c r="A149" s="169">
        <v>353</v>
      </c>
      <c r="B149" s="170" t="s">
        <v>190</v>
      </c>
      <c r="C149" s="171">
        <f>'COG-M'!P650</f>
        <v>0</v>
      </c>
      <c r="D149" s="82"/>
      <c r="E149" s="82"/>
      <c r="F149" s="82">
        <f>'COG-M'!P651</f>
        <v>0</v>
      </c>
      <c r="G149" s="82">
        <f>'COG-M'!P652</f>
        <v>0</v>
      </c>
      <c r="H149" s="82">
        <f>'COG-M'!P653</f>
        <v>0</v>
      </c>
      <c r="I149" s="82">
        <f>'COG-M'!P654</f>
        <v>0</v>
      </c>
      <c r="J149" s="82"/>
      <c r="K149" s="82"/>
      <c r="L149" s="82"/>
      <c r="M149" s="83">
        <f t="shared" si="35"/>
        <v>0</v>
      </c>
    </row>
    <row r="150" spans="1:13" ht="30" x14ac:dyDescent="0.25">
      <c r="A150" s="169">
        <v>354</v>
      </c>
      <c r="B150" s="170" t="s">
        <v>191</v>
      </c>
      <c r="C150" s="171">
        <f>'COG-M'!P655</f>
        <v>0</v>
      </c>
      <c r="D150" s="82"/>
      <c r="E150" s="82"/>
      <c r="F150" s="82">
        <f>'COG-M'!P656</f>
        <v>0</v>
      </c>
      <c r="G150" s="82">
        <f>'COG-M'!P657</f>
        <v>0</v>
      </c>
      <c r="H150" s="82">
        <f>'COG-M'!P658</f>
        <v>0</v>
      </c>
      <c r="I150" s="82">
        <f>'COG-M'!P659</f>
        <v>0</v>
      </c>
      <c r="J150" s="82"/>
      <c r="K150" s="82"/>
      <c r="L150" s="82"/>
      <c r="M150" s="83">
        <f t="shared" si="35"/>
        <v>0</v>
      </c>
    </row>
    <row r="151" spans="1:13" x14ac:dyDescent="0.25">
      <c r="A151" s="169">
        <v>355</v>
      </c>
      <c r="B151" s="170" t="s">
        <v>192</v>
      </c>
      <c r="C151" s="171">
        <f>'COG-M'!P660</f>
        <v>0</v>
      </c>
      <c r="D151" s="82"/>
      <c r="E151" s="82"/>
      <c r="F151" s="82">
        <f>'COG-M'!P661</f>
        <v>0</v>
      </c>
      <c r="G151" s="82">
        <f>'COG-M'!P662</f>
        <v>328224</v>
      </c>
      <c r="H151" s="82">
        <f>'COG-M'!P663</f>
        <v>0</v>
      </c>
      <c r="I151" s="82">
        <f>'COG-M'!P664</f>
        <v>0</v>
      </c>
      <c r="J151" s="82">
        <f>'COG-M'!P665</f>
        <v>38400</v>
      </c>
      <c r="K151" s="82"/>
      <c r="L151" s="82"/>
      <c r="M151" s="83">
        <f t="shared" si="35"/>
        <v>366624</v>
      </c>
    </row>
    <row r="152" spans="1:13" x14ac:dyDescent="0.25">
      <c r="A152" s="169">
        <v>356</v>
      </c>
      <c r="B152" s="170" t="s">
        <v>193</v>
      </c>
      <c r="C152" s="171">
        <f>'COG-M'!P666</f>
        <v>0</v>
      </c>
      <c r="D152" s="82"/>
      <c r="E152" s="82"/>
      <c r="F152" s="82">
        <f>'COG-M'!P667</f>
        <v>0</v>
      </c>
      <c r="G152" s="82">
        <f>'COG-M'!P668</f>
        <v>0</v>
      </c>
      <c r="H152" s="82">
        <f>'COG-M'!P669</f>
        <v>0</v>
      </c>
      <c r="I152" s="82">
        <f>'COG-M'!P670</f>
        <v>0</v>
      </c>
      <c r="J152" s="82">
        <f>'COG-M'!P671</f>
        <v>0</v>
      </c>
      <c r="K152" s="82"/>
      <c r="L152" s="82"/>
      <c r="M152" s="83">
        <f t="shared" si="35"/>
        <v>0</v>
      </c>
    </row>
    <row r="153" spans="1:13" ht="30" x14ac:dyDescent="0.25">
      <c r="A153" s="169">
        <v>357</v>
      </c>
      <c r="B153" s="170" t="s">
        <v>194</v>
      </c>
      <c r="C153" s="171">
        <f>'COG-M'!P672</f>
        <v>0</v>
      </c>
      <c r="D153" s="82"/>
      <c r="E153" s="82"/>
      <c r="F153" s="82">
        <f>'COG-M'!P673</f>
        <v>0</v>
      </c>
      <c r="G153" s="82">
        <f>'COG-M'!P674</f>
        <v>368400</v>
      </c>
      <c r="H153" s="82">
        <f>'COG-M'!P675</f>
        <v>0</v>
      </c>
      <c r="I153" s="82">
        <f>'COG-M'!P676</f>
        <v>0</v>
      </c>
      <c r="J153" s="82"/>
      <c r="K153" s="82"/>
      <c r="L153" s="82"/>
      <c r="M153" s="83">
        <f t="shared" si="35"/>
        <v>368400</v>
      </c>
    </row>
    <row r="154" spans="1:13" x14ac:dyDescent="0.25">
      <c r="A154" s="169">
        <v>358</v>
      </c>
      <c r="B154" s="170" t="s">
        <v>195</v>
      </c>
      <c r="C154" s="171">
        <f>'COG-M'!P677</f>
        <v>0</v>
      </c>
      <c r="D154" s="82"/>
      <c r="E154" s="82"/>
      <c r="F154" s="82">
        <f>'COG-M'!P678</f>
        <v>0</v>
      </c>
      <c r="G154" s="82">
        <f>'COG-M'!P679</f>
        <v>0</v>
      </c>
      <c r="H154" s="82">
        <f>'COG-M'!P680</f>
        <v>0</v>
      </c>
      <c r="I154" s="82">
        <f>'COG-M'!P681</f>
        <v>0</v>
      </c>
      <c r="J154" s="82"/>
      <c r="K154" s="82"/>
      <c r="L154" s="82"/>
      <c r="M154" s="83">
        <f t="shared" si="35"/>
        <v>0</v>
      </c>
    </row>
    <row r="155" spans="1:13" x14ac:dyDescent="0.25">
      <c r="A155" s="169">
        <v>359</v>
      </c>
      <c r="B155" s="170" t="s">
        <v>196</v>
      </c>
      <c r="C155" s="171">
        <f>'COG-M'!P682</f>
        <v>0</v>
      </c>
      <c r="D155" s="82"/>
      <c r="E155" s="82"/>
      <c r="F155" s="82">
        <f>'COG-M'!P683</f>
        <v>0</v>
      </c>
      <c r="G155" s="82">
        <f>'COG-M'!P684</f>
        <v>20004</v>
      </c>
      <c r="H155" s="82">
        <f>'COG-M'!P685</f>
        <v>0</v>
      </c>
      <c r="I155" s="82">
        <f>'COG-M'!P686</f>
        <v>0</v>
      </c>
      <c r="J155" s="82"/>
      <c r="K155" s="82"/>
      <c r="L155" s="82"/>
      <c r="M155" s="83">
        <f t="shared" si="35"/>
        <v>20004</v>
      </c>
    </row>
    <row r="156" spans="1:13" x14ac:dyDescent="0.25">
      <c r="A156" s="176">
        <v>3600</v>
      </c>
      <c r="B156" s="177" t="s">
        <v>197</v>
      </c>
      <c r="C156" s="110">
        <f>SUM(C157:C163)</f>
        <v>0</v>
      </c>
      <c r="D156" s="111">
        <f t="shared" ref="D156:M156" si="36">SUM(D157:D163)</f>
        <v>0</v>
      </c>
      <c r="E156" s="111">
        <f t="shared" si="36"/>
        <v>0</v>
      </c>
      <c r="F156" s="111">
        <f t="shared" si="36"/>
        <v>0</v>
      </c>
      <c r="G156" s="111">
        <f t="shared" si="36"/>
        <v>54000</v>
      </c>
      <c r="H156" s="111">
        <f t="shared" si="36"/>
        <v>0</v>
      </c>
      <c r="I156" s="111">
        <f t="shared" si="36"/>
        <v>0</v>
      </c>
      <c r="J156" s="111">
        <f t="shared" si="36"/>
        <v>0</v>
      </c>
      <c r="K156" s="111">
        <f t="shared" si="36"/>
        <v>0</v>
      </c>
      <c r="L156" s="111">
        <f t="shared" si="36"/>
        <v>0</v>
      </c>
      <c r="M156" s="111">
        <f t="shared" si="36"/>
        <v>54000</v>
      </c>
    </row>
    <row r="157" spans="1:13" ht="30" x14ac:dyDescent="0.25">
      <c r="A157" s="169">
        <v>361</v>
      </c>
      <c r="B157" s="170" t="s">
        <v>198</v>
      </c>
      <c r="C157" s="171">
        <f>'COG-M'!P688</f>
        <v>0</v>
      </c>
      <c r="D157" s="82"/>
      <c r="E157" s="82"/>
      <c r="F157" s="82">
        <f>'COG-M'!P689</f>
        <v>0</v>
      </c>
      <c r="G157" s="82">
        <f>'COG-M'!P690</f>
        <v>54000</v>
      </c>
      <c r="H157" s="82">
        <f>'COG-M'!P691</f>
        <v>0</v>
      </c>
      <c r="I157" s="82">
        <f>'COG-M'!P692</f>
        <v>0</v>
      </c>
      <c r="J157" s="82"/>
      <c r="K157" s="82"/>
      <c r="L157" s="82"/>
      <c r="M157" s="83">
        <f t="shared" ref="M157:M163" si="37">SUM(C157:L157)</f>
        <v>54000</v>
      </c>
    </row>
    <row r="158" spans="1:13" ht="30" x14ac:dyDescent="0.25">
      <c r="A158" s="169">
        <v>362</v>
      </c>
      <c r="B158" s="170" t="s">
        <v>199</v>
      </c>
      <c r="C158" s="171">
        <f>'COG-M'!P693</f>
        <v>0</v>
      </c>
      <c r="D158" s="82"/>
      <c r="E158" s="82"/>
      <c r="F158" s="82">
        <f>'COG-M'!P694</f>
        <v>0</v>
      </c>
      <c r="G158" s="82">
        <f>'COG-M'!P695</f>
        <v>0</v>
      </c>
      <c r="H158" s="82">
        <f>'COG-M'!P696</f>
        <v>0</v>
      </c>
      <c r="I158" s="82">
        <f>'COG-M'!P697</f>
        <v>0</v>
      </c>
      <c r="J158" s="82"/>
      <c r="K158" s="82"/>
      <c r="L158" s="82"/>
      <c r="M158" s="83">
        <f t="shared" si="37"/>
        <v>0</v>
      </c>
    </row>
    <row r="159" spans="1:13" ht="30" x14ac:dyDescent="0.25">
      <c r="A159" s="169">
        <v>363</v>
      </c>
      <c r="B159" s="170" t="s">
        <v>200</v>
      </c>
      <c r="C159" s="171">
        <f>'COG-M'!P698</f>
        <v>0</v>
      </c>
      <c r="D159" s="82"/>
      <c r="E159" s="82"/>
      <c r="F159" s="82">
        <f>'COG-M'!P699</f>
        <v>0</v>
      </c>
      <c r="G159" s="82">
        <f>'COG-M'!P700</f>
        <v>0</v>
      </c>
      <c r="H159" s="82">
        <f>'COG-M'!P701</f>
        <v>0</v>
      </c>
      <c r="I159" s="82">
        <f>'COG-M'!P702</f>
        <v>0</v>
      </c>
      <c r="J159" s="82"/>
      <c r="K159" s="82"/>
      <c r="L159" s="82"/>
      <c r="M159" s="83">
        <f t="shared" si="37"/>
        <v>0</v>
      </c>
    </row>
    <row r="160" spans="1:13" x14ac:dyDescent="0.25">
      <c r="A160" s="169">
        <v>364</v>
      </c>
      <c r="B160" s="170" t="s">
        <v>201</v>
      </c>
      <c r="C160" s="171">
        <f>'COG-M'!P703</f>
        <v>0</v>
      </c>
      <c r="D160" s="82"/>
      <c r="E160" s="82"/>
      <c r="F160" s="82">
        <f>'COG-M'!P704</f>
        <v>0</v>
      </c>
      <c r="G160" s="82">
        <f>'COG-M'!P705</f>
        <v>0</v>
      </c>
      <c r="H160" s="82">
        <f>'COG-M'!P706</f>
        <v>0</v>
      </c>
      <c r="I160" s="82">
        <f>'COG-M'!P707</f>
        <v>0</v>
      </c>
      <c r="J160" s="82"/>
      <c r="K160" s="82"/>
      <c r="L160" s="82"/>
      <c r="M160" s="83">
        <f t="shared" si="37"/>
        <v>0</v>
      </c>
    </row>
    <row r="161" spans="1:13" x14ac:dyDescent="0.25">
      <c r="A161" s="169">
        <v>365</v>
      </c>
      <c r="B161" s="170" t="s">
        <v>202</v>
      </c>
      <c r="C161" s="171">
        <f>'COG-M'!P708</f>
        <v>0</v>
      </c>
      <c r="D161" s="82"/>
      <c r="E161" s="82"/>
      <c r="F161" s="82">
        <f>'COG-M'!P709</f>
        <v>0</v>
      </c>
      <c r="G161" s="82">
        <f>'COG-M'!P710</f>
        <v>0</v>
      </c>
      <c r="H161" s="82">
        <f>'COG-M'!P711</f>
        <v>0</v>
      </c>
      <c r="I161" s="82">
        <f>'COG-M'!P712</f>
        <v>0</v>
      </c>
      <c r="J161" s="82"/>
      <c r="K161" s="82"/>
      <c r="L161" s="82"/>
      <c r="M161" s="83">
        <f t="shared" si="37"/>
        <v>0</v>
      </c>
    </row>
    <row r="162" spans="1:13" ht="30" x14ac:dyDescent="0.25">
      <c r="A162" s="169">
        <v>366</v>
      </c>
      <c r="B162" s="170" t="s">
        <v>717</v>
      </c>
      <c r="C162" s="171">
        <f>'COG-M'!P713</f>
        <v>0</v>
      </c>
      <c r="D162" s="82"/>
      <c r="E162" s="82"/>
      <c r="F162" s="82">
        <f>'COG-M'!P714</f>
        <v>0</v>
      </c>
      <c r="G162" s="82">
        <f>'COG-M'!P715</f>
        <v>0</v>
      </c>
      <c r="H162" s="82">
        <f>'COG-M'!P716</f>
        <v>0</v>
      </c>
      <c r="I162" s="82">
        <f>'COG-M'!P717</f>
        <v>0</v>
      </c>
      <c r="J162" s="82"/>
      <c r="K162" s="82"/>
      <c r="L162" s="82"/>
      <c r="M162" s="83">
        <f t="shared" si="37"/>
        <v>0</v>
      </c>
    </row>
    <row r="163" spans="1:13" x14ac:dyDescent="0.25">
      <c r="A163" s="169">
        <v>369</v>
      </c>
      <c r="B163" s="170" t="s">
        <v>203</v>
      </c>
      <c r="C163" s="171">
        <f>'COG-M'!P718</f>
        <v>0</v>
      </c>
      <c r="D163" s="82"/>
      <c r="E163" s="82"/>
      <c r="F163" s="82">
        <f>'COG-M'!P719</f>
        <v>0</v>
      </c>
      <c r="G163" s="82">
        <f>'COG-M'!P720</f>
        <v>0</v>
      </c>
      <c r="H163" s="82">
        <f>'COG-M'!P721</f>
        <v>0</v>
      </c>
      <c r="I163" s="82">
        <f>'COG-M'!P722</f>
        <v>0</v>
      </c>
      <c r="J163" s="82"/>
      <c r="K163" s="82"/>
      <c r="L163" s="82"/>
      <c r="M163" s="83">
        <f t="shared" si="37"/>
        <v>0</v>
      </c>
    </row>
    <row r="164" spans="1:13" x14ac:dyDescent="0.25">
      <c r="A164" s="176">
        <v>3700</v>
      </c>
      <c r="B164" s="177" t="s">
        <v>204</v>
      </c>
      <c r="C164" s="110">
        <f>SUM(C165:C173)</f>
        <v>0</v>
      </c>
      <c r="D164" s="111">
        <f t="shared" ref="D164:L164" si="38">SUM(D165:D173)</f>
        <v>0</v>
      </c>
      <c r="E164" s="111">
        <f t="shared" si="38"/>
        <v>0</v>
      </c>
      <c r="F164" s="111">
        <f t="shared" si="38"/>
        <v>0</v>
      </c>
      <c r="G164" s="111">
        <f t="shared" si="38"/>
        <v>812000</v>
      </c>
      <c r="H164" s="111">
        <f t="shared" si="38"/>
        <v>0</v>
      </c>
      <c r="I164" s="111">
        <f t="shared" si="38"/>
        <v>0</v>
      </c>
      <c r="J164" s="111">
        <f t="shared" si="38"/>
        <v>0</v>
      </c>
      <c r="K164" s="111">
        <f t="shared" si="38"/>
        <v>0</v>
      </c>
      <c r="L164" s="111">
        <f t="shared" si="38"/>
        <v>0</v>
      </c>
      <c r="M164" s="111">
        <f>SUM(M165:M173)</f>
        <v>812000</v>
      </c>
    </row>
    <row r="165" spans="1:13" x14ac:dyDescent="0.25">
      <c r="A165" s="169">
        <v>371</v>
      </c>
      <c r="B165" s="170" t="s">
        <v>205</v>
      </c>
      <c r="C165" s="171">
        <f>'COG-M'!P724</f>
        <v>0</v>
      </c>
      <c r="D165" s="82"/>
      <c r="E165" s="82"/>
      <c r="F165" s="82">
        <f>'COG-M'!P725</f>
        <v>0</v>
      </c>
      <c r="G165" s="82">
        <f>'COG-M'!P726</f>
        <v>117000</v>
      </c>
      <c r="H165" s="82">
        <f>'COG-M'!P727</f>
        <v>0</v>
      </c>
      <c r="I165" s="82">
        <f>'COG-M'!P728</f>
        <v>0</v>
      </c>
      <c r="J165" s="82"/>
      <c r="K165" s="82"/>
      <c r="L165" s="82"/>
      <c r="M165" s="83">
        <f t="shared" ref="M165:M173" si="39">SUM(C165:L165)</f>
        <v>117000</v>
      </c>
    </row>
    <row r="166" spans="1:13" x14ac:dyDescent="0.25">
      <c r="A166" s="169">
        <v>372</v>
      </c>
      <c r="B166" s="170" t="s">
        <v>206</v>
      </c>
      <c r="C166" s="171">
        <f>'COG-M'!P729</f>
        <v>0</v>
      </c>
      <c r="D166" s="82"/>
      <c r="E166" s="82"/>
      <c r="F166" s="82">
        <f>'COG-M'!P730</f>
        <v>0</v>
      </c>
      <c r="G166" s="82">
        <f>'COG-M'!P731</f>
        <v>0</v>
      </c>
      <c r="H166" s="82">
        <f>'COG-M'!P732</f>
        <v>0</v>
      </c>
      <c r="I166" s="82">
        <f>'COG-M'!P733</f>
        <v>0</v>
      </c>
      <c r="J166" s="82"/>
      <c r="K166" s="82"/>
      <c r="L166" s="82"/>
      <c r="M166" s="83">
        <f t="shared" si="39"/>
        <v>0</v>
      </c>
    </row>
    <row r="167" spans="1:13" x14ac:dyDescent="0.25">
      <c r="A167" s="169">
        <v>373</v>
      </c>
      <c r="B167" s="170" t="s">
        <v>207</v>
      </c>
      <c r="C167" s="171">
        <f>'COG-M'!P734</f>
        <v>0</v>
      </c>
      <c r="D167" s="82"/>
      <c r="E167" s="82"/>
      <c r="F167" s="82">
        <f>'COG-M'!P735</f>
        <v>0</v>
      </c>
      <c r="G167" s="82">
        <f>'COG-M'!P736</f>
        <v>0</v>
      </c>
      <c r="H167" s="82">
        <f>'COG-M'!P737</f>
        <v>0</v>
      </c>
      <c r="I167" s="82">
        <f>'COG-M'!P738</f>
        <v>0</v>
      </c>
      <c r="J167" s="82"/>
      <c r="K167" s="82"/>
      <c r="L167" s="82"/>
      <c r="M167" s="83">
        <f t="shared" si="39"/>
        <v>0</v>
      </c>
    </row>
    <row r="168" spans="1:13" x14ac:dyDescent="0.25">
      <c r="A168" s="169">
        <v>374</v>
      </c>
      <c r="B168" s="170" t="s">
        <v>208</v>
      </c>
      <c r="C168" s="171">
        <f>'COG-M'!P739</f>
        <v>0</v>
      </c>
      <c r="D168" s="82"/>
      <c r="E168" s="82"/>
      <c r="F168" s="82">
        <f>'COG-M'!P740</f>
        <v>0</v>
      </c>
      <c r="G168" s="82">
        <f>'COG-M'!P741</f>
        <v>0</v>
      </c>
      <c r="H168" s="82">
        <f>'COG-M'!P742</f>
        <v>0</v>
      </c>
      <c r="I168" s="82">
        <f>'COG-M'!P743</f>
        <v>0</v>
      </c>
      <c r="J168" s="82"/>
      <c r="K168" s="82"/>
      <c r="L168" s="82"/>
      <c r="M168" s="83">
        <f t="shared" si="39"/>
        <v>0</v>
      </c>
    </row>
    <row r="169" spans="1:13" x14ac:dyDescent="0.25">
      <c r="A169" s="169">
        <v>375</v>
      </c>
      <c r="B169" s="170" t="s">
        <v>209</v>
      </c>
      <c r="C169" s="171">
        <f>'COG-M'!P744</f>
        <v>0</v>
      </c>
      <c r="D169" s="82"/>
      <c r="E169" s="82"/>
      <c r="F169" s="82">
        <f>'COG-M'!P745</f>
        <v>0</v>
      </c>
      <c r="G169" s="82">
        <f>'COG-M'!P746</f>
        <v>635000</v>
      </c>
      <c r="H169" s="82">
        <f>'COG-M'!P747</f>
        <v>0</v>
      </c>
      <c r="I169" s="82">
        <f>'COG-M'!P748</f>
        <v>0</v>
      </c>
      <c r="J169" s="82"/>
      <c r="K169" s="82"/>
      <c r="L169" s="82"/>
      <c r="M169" s="83">
        <f t="shared" si="39"/>
        <v>635000</v>
      </c>
    </row>
    <row r="170" spans="1:13" x14ac:dyDescent="0.25">
      <c r="A170" s="169">
        <v>376</v>
      </c>
      <c r="B170" s="170" t="s">
        <v>210</v>
      </c>
      <c r="C170" s="171">
        <f>'COG-M'!P749</f>
        <v>0</v>
      </c>
      <c r="D170" s="82"/>
      <c r="E170" s="82"/>
      <c r="F170" s="82">
        <f>'COG-M'!P750</f>
        <v>0</v>
      </c>
      <c r="G170" s="82">
        <f>'COG-M'!P751</f>
        <v>0</v>
      </c>
      <c r="H170" s="82">
        <f>'COG-M'!P752</f>
        <v>0</v>
      </c>
      <c r="I170" s="82">
        <f>'COG-M'!P753</f>
        <v>0</v>
      </c>
      <c r="J170" s="82"/>
      <c r="K170" s="82"/>
      <c r="L170" s="82"/>
      <c r="M170" s="83">
        <f t="shared" si="39"/>
        <v>0</v>
      </c>
    </row>
    <row r="171" spans="1:13" x14ac:dyDescent="0.25">
      <c r="A171" s="169">
        <v>377</v>
      </c>
      <c r="B171" s="170" t="s">
        <v>211</v>
      </c>
      <c r="C171" s="171">
        <f>'COG-M'!P754</f>
        <v>0</v>
      </c>
      <c r="D171" s="82"/>
      <c r="E171" s="82"/>
      <c r="F171" s="82">
        <f>'COG-M'!P755</f>
        <v>0</v>
      </c>
      <c r="G171" s="82">
        <f>'COG-M'!P756</f>
        <v>0</v>
      </c>
      <c r="H171" s="82">
        <f>'COG-M'!P757</f>
        <v>0</v>
      </c>
      <c r="I171" s="82">
        <f>'COG-M'!P758</f>
        <v>0</v>
      </c>
      <c r="J171" s="82"/>
      <c r="K171" s="82"/>
      <c r="L171" s="82"/>
      <c r="M171" s="83">
        <f t="shared" si="39"/>
        <v>0</v>
      </c>
    </row>
    <row r="172" spans="1:13" x14ac:dyDescent="0.25">
      <c r="A172" s="169">
        <v>378</v>
      </c>
      <c r="B172" s="170" t="s">
        <v>212</v>
      </c>
      <c r="C172" s="171">
        <f>'COG-M'!P759</f>
        <v>0</v>
      </c>
      <c r="D172" s="82"/>
      <c r="E172" s="82"/>
      <c r="F172" s="82">
        <f>'COG-M'!P760</f>
        <v>0</v>
      </c>
      <c r="G172" s="82">
        <f>'COG-M'!P761</f>
        <v>0</v>
      </c>
      <c r="H172" s="82">
        <f>'COG-M'!P762</f>
        <v>0</v>
      </c>
      <c r="I172" s="82">
        <f>'COG-M'!P763</f>
        <v>0</v>
      </c>
      <c r="J172" s="82"/>
      <c r="K172" s="82"/>
      <c r="L172" s="82"/>
      <c r="M172" s="83">
        <f t="shared" si="39"/>
        <v>0</v>
      </c>
    </row>
    <row r="173" spans="1:13" x14ac:dyDescent="0.25">
      <c r="A173" s="169">
        <v>379</v>
      </c>
      <c r="B173" s="170" t="s">
        <v>213</v>
      </c>
      <c r="C173" s="171">
        <f>'COG-M'!P764</f>
        <v>0</v>
      </c>
      <c r="D173" s="82"/>
      <c r="E173" s="82"/>
      <c r="F173" s="82">
        <f>'COG-M'!P765</f>
        <v>0</v>
      </c>
      <c r="G173" s="82">
        <f>'COG-M'!P766</f>
        <v>60000</v>
      </c>
      <c r="H173" s="82">
        <f>'COG-M'!P767</f>
        <v>0</v>
      </c>
      <c r="I173" s="82">
        <f>'COG-M'!P768</f>
        <v>0</v>
      </c>
      <c r="J173" s="82"/>
      <c r="K173" s="82"/>
      <c r="L173" s="82"/>
      <c r="M173" s="83">
        <f t="shared" si="39"/>
        <v>60000</v>
      </c>
    </row>
    <row r="174" spans="1:13" x14ac:dyDescent="0.25">
      <c r="A174" s="176">
        <v>3800</v>
      </c>
      <c r="B174" s="177" t="s">
        <v>214</v>
      </c>
      <c r="C174" s="110">
        <f>SUM(C175:C179)</f>
        <v>0</v>
      </c>
      <c r="D174" s="111">
        <f t="shared" ref="D174:M174" si="40">SUM(D175:D179)</f>
        <v>0</v>
      </c>
      <c r="E174" s="111">
        <f t="shared" si="40"/>
        <v>0</v>
      </c>
      <c r="F174" s="111">
        <f t="shared" si="40"/>
        <v>0</v>
      </c>
      <c r="G174" s="111">
        <f t="shared" si="40"/>
        <v>1682400</v>
      </c>
      <c r="H174" s="111">
        <f t="shared" si="40"/>
        <v>0</v>
      </c>
      <c r="I174" s="111">
        <f t="shared" si="40"/>
        <v>0</v>
      </c>
      <c r="J174" s="111">
        <f t="shared" si="40"/>
        <v>0</v>
      </c>
      <c r="K174" s="111">
        <f t="shared" si="40"/>
        <v>0</v>
      </c>
      <c r="L174" s="111">
        <f t="shared" si="40"/>
        <v>0</v>
      </c>
      <c r="M174" s="111">
        <f t="shared" si="40"/>
        <v>1682400</v>
      </c>
    </row>
    <row r="175" spans="1:13" x14ac:dyDescent="0.25">
      <c r="A175" s="169">
        <v>381</v>
      </c>
      <c r="B175" s="170" t="s">
        <v>215</v>
      </c>
      <c r="C175" s="171">
        <f>'COG-M'!P770</f>
        <v>0</v>
      </c>
      <c r="D175" s="82"/>
      <c r="E175" s="82"/>
      <c r="F175" s="82">
        <f>'COG-M'!P771</f>
        <v>0</v>
      </c>
      <c r="G175" s="82">
        <f>'COG-M'!P772</f>
        <v>0</v>
      </c>
      <c r="H175" s="82">
        <f>'COG-M'!P773</f>
        <v>0</v>
      </c>
      <c r="I175" s="82">
        <f>'COG-M'!P774</f>
        <v>0</v>
      </c>
      <c r="J175" s="82"/>
      <c r="K175" s="82"/>
      <c r="L175" s="82"/>
      <c r="M175" s="83">
        <f>SUM(C175:L175)</f>
        <v>0</v>
      </c>
    </row>
    <row r="176" spans="1:13" x14ac:dyDescent="0.25">
      <c r="A176" s="169">
        <v>382</v>
      </c>
      <c r="B176" s="170" t="s">
        <v>216</v>
      </c>
      <c r="C176" s="171">
        <f>'COG-M'!P775</f>
        <v>0</v>
      </c>
      <c r="D176" s="82"/>
      <c r="E176" s="82"/>
      <c r="F176" s="82">
        <f>'COG-M'!P776</f>
        <v>0</v>
      </c>
      <c r="G176" s="82">
        <f>'COG-M'!P777</f>
        <v>1682400</v>
      </c>
      <c r="H176" s="82">
        <f>'COG-M'!P778</f>
        <v>0</v>
      </c>
      <c r="I176" s="82">
        <f>'COG-M'!P779</f>
        <v>0</v>
      </c>
      <c r="J176" s="82"/>
      <c r="K176" s="82"/>
      <c r="L176" s="82"/>
      <c r="M176" s="83">
        <f>SUM(C176:L176)</f>
        <v>1682400</v>
      </c>
    </row>
    <row r="177" spans="1:13" x14ac:dyDescent="0.25">
      <c r="A177" s="169">
        <v>383</v>
      </c>
      <c r="B177" s="170" t="s">
        <v>217</v>
      </c>
      <c r="C177" s="171">
        <f>'COG-M'!P780</f>
        <v>0</v>
      </c>
      <c r="D177" s="82"/>
      <c r="E177" s="82"/>
      <c r="F177" s="82">
        <f>'COG-M'!P781</f>
        <v>0</v>
      </c>
      <c r="G177" s="82">
        <f>'COG-M'!P782</f>
        <v>0</v>
      </c>
      <c r="H177" s="82">
        <f>'COG-M'!P783</f>
        <v>0</v>
      </c>
      <c r="I177" s="82">
        <f>'COG-M'!P784</f>
        <v>0</v>
      </c>
      <c r="J177" s="82"/>
      <c r="K177" s="82"/>
      <c r="L177" s="82"/>
      <c r="M177" s="83">
        <f>SUM(C177:L177)</f>
        <v>0</v>
      </c>
    </row>
    <row r="178" spans="1:13" x14ac:dyDescent="0.25">
      <c r="A178" s="169">
        <v>384</v>
      </c>
      <c r="B178" s="170" t="s">
        <v>218</v>
      </c>
      <c r="C178" s="171">
        <f>'COG-M'!P785</f>
        <v>0</v>
      </c>
      <c r="D178" s="82"/>
      <c r="E178" s="82"/>
      <c r="F178" s="82">
        <f>'COG-M'!P786</f>
        <v>0</v>
      </c>
      <c r="G178" s="82">
        <f>'COG-M'!P787</f>
        <v>0</v>
      </c>
      <c r="H178" s="82">
        <f>'COG-M'!P788</f>
        <v>0</v>
      </c>
      <c r="I178" s="82">
        <f>'COG-M'!P789</f>
        <v>0</v>
      </c>
      <c r="J178" s="82"/>
      <c r="K178" s="82"/>
      <c r="L178" s="82"/>
      <c r="M178" s="83">
        <f>SUM(C178:L178)</f>
        <v>0</v>
      </c>
    </row>
    <row r="179" spans="1:13" x14ac:dyDescent="0.25">
      <c r="A179" s="169">
        <v>385</v>
      </c>
      <c r="B179" s="170" t="s">
        <v>219</v>
      </c>
      <c r="C179" s="171">
        <f>'COG-M'!P790</f>
        <v>0</v>
      </c>
      <c r="D179" s="82"/>
      <c r="E179" s="82"/>
      <c r="F179" s="82">
        <f>'COG-M'!P791</f>
        <v>0</v>
      </c>
      <c r="G179" s="82">
        <f>'COG-M'!P792</f>
        <v>0</v>
      </c>
      <c r="H179" s="82">
        <f>'COG-M'!P793</f>
        <v>0</v>
      </c>
      <c r="I179" s="82">
        <f>'COG-M'!P794</f>
        <v>0</v>
      </c>
      <c r="J179" s="82"/>
      <c r="K179" s="82"/>
      <c r="L179" s="82"/>
      <c r="M179" s="83">
        <f>SUM(C179:L179)</f>
        <v>0</v>
      </c>
    </row>
    <row r="180" spans="1:13" x14ac:dyDescent="0.25">
      <c r="A180" s="176">
        <v>3900</v>
      </c>
      <c r="B180" s="177" t="s">
        <v>220</v>
      </c>
      <c r="C180" s="110">
        <f>SUM(C181:C189)</f>
        <v>0</v>
      </c>
      <c r="D180" s="111">
        <f t="shared" ref="D180:M180" si="41">SUM(D181:D189)</f>
        <v>0</v>
      </c>
      <c r="E180" s="111">
        <f t="shared" si="41"/>
        <v>0</v>
      </c>
      <c r="F180" s="111">
        <f t="shared" si="41"/>
        <v>0</v>
      </c>
      <c r="G180" s="111">
        <f t="shared" si="41"/>
        <v>991008</v>
      </c>
      <c r="H180" s="111">
        <f t="shared" si="41"/>
        <v>0</v>
      </c>
      <c r="I180" s="111">
        <f t="shared" si="41"/>
        <v>0</v>
      </c>
      <c r="J180" s="111">
        <f t="shared" si="41"/>
        <v>0</v>
      </c>
      <c r="K180" s="111">
        <f t="shared" si="41"/>
        <v>0</v>
      </c>
      <c r="L180" s="111">
        <f t="shared" si="41"/>
        <v>0</v>
      </c>
      <c r="M180" s="111">
        <f t="shared" si="41"/>
        <v>991008</v>
      </c>
    </row>
    <row r="181" spans="1:13" x14ac:dyDescent="0.25">
      <c r="A181" s="169">
        <v>391</v>
      </c>
      <c r="B181" s="170" t="s">
        <v>221</v>
      </c>
      <c r="C181" s="171">
        <f>'COG-M'!P796</f>
        <v>0</v>
      </c>
      <c r="D181" s="82"/>
      <c r="E181" s="82"/>
      <c r="F181" s="82">
        <f>'COG-M'!P797</f>
        <v>0</v>
      </c>
      <c r="G181" s="82">
        <f>'COG-M'!P798</f>
        <v>0</v>
      </c>
      <c r="H181" s="82">
        <f>'COG-M'!P799</f>
        <v>0</v>
      </c>
      <c r="I181" s="82">
        <f>'COG-M'!P800</f>
        <v>0</v>
      </c>
      <c r="J181" s="82"/>
      <c r="K181" s="82"/>
      <c r="L181" s="82"/>
      <c r="M181" s="83">
        <f t="shared" ref="M181:M189" si="42">SUM(C181:L181)</f>
        <v>0</v>
      </c>
    </row>
    <row r="182" spans="1:13" x14ac:dyDescent="0.25">
      <c r="A182" s="169">
        <v>392</v>
      </c>
      <c r="B182" s="170" t="s">
        <v>222</v>
      </c>
      <c r="C182" s="171">
        <f>'COG-M'!P801</f>
        <v>0</v>
      </c>
      <c r="D182" s="82"/>
      <c r="E182" s="82"/>
      <c r="F182" s="82">
        <f>'COG-M'!P802</f>
        <v>0</v>
      </c>
      <c r="G182" s="82">
        <f>'COG-M'!P803</f>
        <v>991008</v>
      </c>
      <c r="H182" s="82">
        <f>'COG-M'!P804</f>
        <v>0</v>
      </c>
      <c r="I182" s="82">
        <f>'COG-M'!P805</f>
        <v>0</v>
      </c>
      <c r="J182" s="82"/>
      <c r="K182" s="82"/>
      <c r="L182" s="82"/>
      <c r="M182" s="83">
        <f t="shared" si="42"/>
        <v>991008</v>
      </c>
    </row>
    <row r="183" spans="1:13" x14ac:dyDescent="0.25">
      <c r="A183" s="169">
        <v>393</v>
      </c>
      <c r="B183" s="170" t="s">
        <v>223</v>
      </c>
      <c r="C183" s="171">
        <f>'COG-M'!P806</f>
        <v>0</v>
      </c>
      <c r="D183" s="82"/>
      <c r="E183" s="82"/>
      <c r="F183" s="82">
        <f>'COG-M'!P807</f>
        <v>0</v>
      </c>
      <c r="G183" s="82">
        <f>'COG-M'!P808</f>
        <v>0</v>
      </c>
      <c r="H183" s="82">
        <f>'COG-M'!P809</f>
        <v>0</v>
      </c>
      <c r="I183" s="82">
        <f>'COG-M'!P810</f>
        <v>0</v>
      </c>
      <c r="J183" s="82"/>
      <c r="K183" s="82"/>
      <c r="L183" s="82"/>
      <c r="M183" s="83">
        <f t="shared" si="42"/>
        <v>0</v>
      </c>
    </row>
    <row r="184" spans="1:13" x14ac:dyDescent="0.25">
      <c r="A184" s="169">
        <v>394</v>
      </c>
      <c r="B184" s="170" t="s">
        <v>224</v>
      </c>
      <c r="C184" s="171">
        <f>'COG-M'!P811</f>
        <v>0</v>
      </c>
      <c r="D184" s="82"/>
      <c r="E184" s="82"/>
      <c r="F184" s="82">
        <f>'COG-M'!P812</f>
        <v>0</v>
      </c>
      <c r="G184" s="82">
        <f>'COG-M'!P813</f>
        <v>0</v>
      </c>
      <c r="H184" s="82">
        <f>'COG-M'!P814</f>
        <v>0</v>
      </c>
      <c r="I184" s="82">
        <f>'COG-M'!P815</f>
        <v>0</v>
      </c>
      <c r="J184" s="82"/>
      <c r="K184" s="82"/>
      <c r="L184" s="82"/>
      <c r="M184" s="83">
        <f t="shared" si="42"/>
        <v>0</v>
      </c>
    </row>
    <row r="185" spans="1:13" x14ac:dyDescent="0.25">
      <c r="A185" s="169">
        <v>395</v>
      </c>
      <c r="B185" s="170" t="s">
        <v>225</v>
      </c>
      <c r="C185" s="171">
        <f>'COG-M'!P816</f>
        <v>0</v>
      </c>
      <c r="D185" s="82"/>
      <c r="E185" s="82"/>
      <c r="F185" s="82">
        <f>'COG-M'!P817</f>
        <v>0</v>
      </c>
      <c r="G185" s="82">
        <f>'COG-M'!P818</f>
        <v>0</v>
      </c>
      <c r="H185" s="82">
        <f>'COG-M'!P819</f>
        <v>0</v>
      </c>
      <c r="I185" s="82">
        <f>'COG-M'!P820</f>
        <v>0</v>
      </c>
      <c r="J185" s="82"/>
      <c r="K185" s="82"/>
      <c r="L185" s="82"/>
      <c r="M185" s="83">
        <f t="shared" si="42"/>
        <v>0</v>
      </c>
    </row>
    <row r="186" spans="1:13" x14ac:dyDescent="0.25">
      <c r="A186" s="169">
        <v>396</v>
      </c>
      <c r="B186" s="170" t="s">
        <v>226</v>
      </c>
      <c r="C186" s="171">
        <f>'COG-M'!P821</f>
        <v>0</v>
      </c>
      <c r="D186" s="82"/>
      <c r="E186" s="82"/>
      <c r="F186" s="82">
        <f>'COG-M'!P822</f>
        <v>0</v>
      </c>
      <c r="G186" s="82">
        <f>'COG-M'!P823</f>
        <v>0</v>
      </c>
      <c r="H186" s="82">
        <f>'COG-M'!P824</f>
        <v>0</v>
      </c>
      <c r="I186" s="82">
        <f>'COG-M'!P825</f>
        <v>0</v>
      </c>
      <c r="J186" s="82"/>
      <c r="K186" s="82"/>
      <c r="L186" s="82"/>
      <c r="M186" s="83">
        <f t="shared" si="42"/>
        <v>0</v>
      </c>
    </row>
    <row r="187" spans="1:13" x14ac:dyDescent="0.25">
      <c r="A187" s="169">
        <v>397</v>
      </c>
      <c r="B187" s="170" t="s">
        <v>227</v>
      </c>
      <c r="C187" s="171"/>
      <c r="D187" s="82"/>
      <c r="E187" s="82"/>
      <c r="F187" s="82"/>
      <c r="G187" s="82"/>
      <c r="H187" s="82"/>
      <c r="I187" s="82"/>
      <c r="J187" s="82"/>
      <c r="K187" s="82"/>
      <c r="L187" s="82"/>
      <c r="M187" s="83">
        <f t="shared" si="42"/>
        <v>0</v>
      </c>
    </row>
    <row r="188" spans="1:13" x14ac:dyDescent="0.25">
      <c r="A188" s="169">
        <v>398</v>
      </c>
      <c r="B188" s="170" t="s">
        <v>228</v>
      </c>
      <c r="C188" s="171">
        <f>'COG-M'!P827</f>
        <v>0</v>
      </c>
      <c r="D188" s="82"/>
      <c r="E188" s="82"/>
      <c r="F188" s="82">
        <f>'COG-M'!P828</f>
        <v>0</v>
      </c>
      <c r="G188" s="82">
        <f>'COG-M'!P829</f>
        <v>0</v>
      </c>
      <c r="H188" s="82">
        <f>'COG-M'!P830</f>
        <v>0</v>
      </c>
      <c r="I188" s="82">
        <f>'COG-M'!P831</f>
        <v>0</v>
      </c>
      <c r="J188" s="82"/>
      <c r="K188" s="82"/>
      <c r="L188" s="82"/>
      <c r="M188" s="83">
        <f t="shared" si="42"/>
        <v>0</v>
      </c>
    </row>
    <row r="189" spans="1:13" x14ac:dyDescent="0.25">
      <c r="A189" s="169">
        <v>399</v>
      </c>
      <c r="B189" s="170" t="s">
        <v>229</v>
      </c>
      <c r="C189" s="171">
        <f>'COG-M'!P832</f>
        <v>0</v>
      </c>
      <c r="D189" s="82"/>
      <c r="E189" s="82"/>
      <c r="F189" s="82">
        <f>'COG-M'!P833</f>
        <v>0</v>
      </c>
      <c r="G189" s="82">
        <f>'COG-M'!P834</f>
        <v>0</v>
      </c>
      <c r="H189" s="82">
        <f>'COG-M'!P835</f>
        <v>0</v>
      </c>
      <c r="I189" s="82">
        <f>'COG-M'!P836</f>
        <v>0</v>
      </c>
      <c r="J189" s="82"/>
      <c r="K189" s="82"/>
      <c r="L189" s="82"/>
      <c r="M189" s="83">
        <f t="shared" si="42"/>
        <v>0</v>
      </c>
    </row>
    <row r="190" spans="1:13" x14ac:dyDescent="0.25">
      <c r="A190" s="178">
        <v>4000</v>
      </c>
      <c r="B190" s="166" t="s">
        <v>230</v>
      </c>
      <c r="C190" s="115">
        <f>C191+C201+C207+C217+C226+C230+C238+C240+C246</f>
        <v>0</v>
      </c>
      <c r="D190" s="116">
        <f t="shared" ref="D190:M190" si="43">D191+D201+D207+D217+D226+D230+D238+D240+D246</f>
        <v>0</v>
      </c>
      <c r="E190" s="116">
        <f t="shared" si="43"/>
        <v>0</v>
      </c>
      <c r="F190" s="116">
        <f t="shared" si="43"/>
        <v>0</v>
      </c>
      <c r="G190" s="116">
        <f t="shared" si="43"/>
        <v>5145156</v>
      </c>
      <c r="H190" s="116">
        <f t="shared" si="43"/>
        <v>134210</v>
      </c>
      <c r="I190" s="116">
        <f t="shared" si="43"/>
        <v>0</v>
      </c>
      <c r="J190" s="116">
        <f t="shared" si="43"/>
        <v>2106000</v>
      </c>
      <c r="K190" s="116">
        <f t="shared" si="43"/>
        <v>0</v>
      </c>
      <c r="L190" s="116">
        <f t="shared" si="43"/>
        <v>0</v>
      </c>
      <c r="M190" s="116">
        <f t="shared" si="43"/>
        <v>7385366</v>
      </c>
    </row>
    <row r="191" spans="1:13" x14ac:dyDescent="0.25">
      <c r="A191" s="176">
        <v>4100</v>
      </c>
      <c r="B191" s="177" t="s">
        <v>231</v>
      </c>
      <c r="C191" s="110">
        <f>SUM(C192:C200)</f>
        <v>0</v>
      </c>
      <c r="D191" s="111">
        <f t="shared" ref="D191:M191" si="44">SUM(D192:D200)</f>
        <v>0</v>
      </c>
      <c r="E191" s="111">
        <f t="shared" si="44"/>
        <v>0</v>
      </c>
      <c r="F191" s="111">
        <f t="shared" si="44"/>
        <v>0</v>
      </c>
      <c r="G191" s="111">
        <f t="shared" si="44"/>
        <v>0</v>
      </c>
      <c r="H191" s="111">
        <f t="shared" si="44"/>
        <v>0</v>
      </c>
      <c r="I191" s="111">
        <f t="shared" si="44"/>
        <v>0</v>
      </c>
      <c r="J191" s="111">
        <f t="shared" si="44"/>
        <v>0</v>
      </c>
      <c r="K191" s="111">
        <f t="shared" si="44"/>
        <v>0</v>
      </c>
      <c r="L191" s="111">
        <f t="shared" si="44"/>
        <v>0</v>
      </c>
      <c r="M191" s="111">
        <f t="shared" si="44"/>
        <v>0</v>
      </c>
    </row>
    <row r="192" spans="1:13" x14ac:dyDescent="0.25">
      <c r="A192" s="169">
        <v>411</v>
      </c>
      <c r="B192" s="170" t="s">
        <v>232</v>
      </c>
      <c r="C192" s="171"/>
      <c r="D192" s="82"/>
      <c r="E192" s="82"/>
      <c r="F192" s="82"/>
      <c r="G192" s="82"/>
      <c r="H192" s="82"/>
      <c r="I192" s="82"/>
      <c r="J192" s="82"/>
      <c r="K192" s="82"/>
      <c r="L192" s="82"/>
      <c r="M192" s="83">
        <f t="shared" ref="M192:M200" si="45">SUM(C192:L192)</f>
        <v>0</v>
      </c>
    </row>
    <row r="193" spans="1:13" x14ac:dyDescent="0.25">
      <c r="A193" s="169">
        <v>412</v>
      </c>
      <c r="B193" s="170" t="s">
        <v>233</v>
      </c>
      <c r="C193" s="171"/>
      <c r="D193" s="82"/>
      <c r="E193" s="82"/>
      <c r="F193" s="82"/>
      <c r="G193" s="82"/>
      <c r="H193" s="82"/>
      <c r="I193" s="82"/>
      <c r="J193" s="82"/>
      <c r="K193" s="82"/>
      <c r="L193" s="82"/>
      <c r="M193" s="83">
        <f t="shared" si="45"/>
        <v>0</v>
      </c>
    </row>
    <row r="194" spans="1:13" x14ac:dyDescent="0.25">
      <c r="A194" s="169">
        <v>413</v>
      </c>
      <c r="B194" s="170" t="s">
        <v>234</v>
      </c>
      <c r="C194" s="171"/>
      <c r="D194" s="82"/>
      <c r="E194" s="82"/>
      <c r="F194" s="82"/>
      <c r="G194" s="82"/>
      <c r="H194" s="82"/>
      <c r="I194" s="82"/>
      <c r="J194" s="82"/>
      <c r="K194" s="82"/>
      <c r="L194" s="82"/>
      <c r="M194" s="83">
        <f t="shared" si="45"/>
        <v>0</v>
      </c>
    </row>
    <row r="195" spans="1:13" x14ac:dyDescent="0.25">
      <c r="A195" s="169">
        <v>414</v>
      </c>
      <c r="B195" s="170" t="s">
        <v>235</v>
      </c>
      <c r="C195" s="171"/>
      <c r="D195" s="82"/>
      <c r="E195" s="82"/>
      <c r="F195" s="82"/>
      <c r="G195" s="82"/>
      <c r="H195" s="82"/>
      <c r="I195" s="82"/>
      <c r="J195" s="82"/>
      <c r="K195" s="82"/>
      <c r="L195" s="82"/>
      <c r="M195" s="83">
        <f t="shared" si="45"/>
        <v>0</v>
      </c>
    </row>
    <row r="196" spans="1:13" ht="30" x14ac:dyDescent="0.25">
      <c r="A196" s="169">
        <v>415</v>
      </c>
      <c r="B196" s="170" t="s">
        <v>236</v>
      </c>
      <c r="C196" s="171">
        <f>'COG-M'!P843</f>
        <v>0</v>
      </c>
      <c r="D196" s="82"/>
      <c r="E196" s="82"/>
      <c r="F196" s="82">
        <f>'COG-M'!P844</f>
        <v>0</v>
      </c>
      <c r="G196" s="82">
        <f>'COG-M'!P845</f>
        <v>0</v>
      </c>
      <c r="H196" s="82">
        <f>'COG-M'!P846</f>
        <v>0</v>
      </c>
      <c r="I196" s="82">
        <f>'COG-M'!P847</f>
        <v>0</v>
      </c>
      <c r="J196" s="82"/>
      <c r="K196" s="82"/>
      <c r="L196" s="82"/>
      <c r="M196" s="83">
        <f t="shared" si="45"/>
        <v>0</v>
      </c>
    </row>
    <row r="197" spans="1:13" ht="30" x14ac:dyDescent="0.25">
      <c r="A197" s="169">
        <v>416</v>
      </c>
      <c r="B197" s="170" t="s">
        <v>237</v>
      </c>
      <c r="C197" s="171"/>
      <c r="D197" s="82"/>
      <c r="E197" s="82"/>
      <c r="F197" s="82"/>
      <c r="G197" s="82"/>
      <c r="H197" s="82"/>
      <c r="I197" s="82"/>
      <c r="J197" s="82"/>
      <c r="K197" s="82"/>
      <c r="L197" s="82"/>
      <c r="M197" s="83">
        <f t="shared" si="45"/>
        <v>0</v>
      </c>
    </row>
    <row r="198" spans="1:13" ht="30" x14ac:dyDescent="0.25">
      <c r="A198" s="169">
        <v>417</v>
      </c>
      <c r="B198" s="170" t="s">
        <v>238</v>
      </c>
      <c r="C198" s="171">
        <f>'COG-M'!P849</f>
        <v>0</v>
      </c>
      <c r="D198" s="82"/>
      <c r="E198" s="82"/>
      <c r="F198" s="82">
        <f>'COG-M'!P850</f>
        <v>0</v>
      </c>
      <c r="G198" s="82">
        <f>'COG-M'!P851</f>
        <v>0</v>
      </c>
      <c r="H198" s="82">
        <f>'COG-M'!P852</f>
        <v>0</v>
      </c>
      <c r="I198" s="82">
        <f>'COG-M'!P853</f>
        <v>0</v>
      </c>
      <c r="J198" s="82"/>
      <c r="K198" s="82"/>
      <c r="L198" s="82"/>
      <c r="M198" s="83">
        <f t="shared" si="45"/>
        <v>0</v>
      </c>
    </row>
    <row r="199" spans="1:13" ht="30" x14ac:dyDescent="0.25">
      <c r="A199" s="169">
        <v>418</v>
      </c>
      <c r="B199" s="170" t="s">
        <v>239</v>
      </c>
      <c r="C199" s="171"/>
      <c r="D199" s="82"/>
      <c r="E199" s="82"/>
      <c r="F199" s="82"/>
      <c r="G199" s="82"/>
      <c r="H199" s="82"/>
      <c r="I199" s="82"/>
      <c r="J199" s="82"/>
      <c r="K199" s="82"/>
      <c r="L199" s="82"/>
      <c r="M199" s="83">
        <f t="shared" si="45"/>
        <v>0</v>
      </c>
    </row>
    <row r="200" spans="1:13" x14ac:dyDescent="0.25">
      <c r="A200" s="169">
        <v>419</v>
      </c>
      <c r="B200" s="170" t="s">
        <v>240</v>
      </c>
      <c r="C200" s="171"/>
      <c r="D200" s="82"/>
      <c r="E200" s="82"/>
      <c r="F200" s="82"/>
      <c r="G200" s="82"/>
      <c r="H200" s="82"/>
      <c r="I200" s="82"/>
      <c r="J200" s="82"/>
      <c r="K200" s="82"/>
      <c r="L200" s="82"/>
      <c r="M200" s="83">
        <f t="shared" si="45"/>
        <v>0</v>
      </c>
    </row>
    <row r="201" spans="1:13" x14ac:dyDescent="0.25">
      <c r="A201" s="176">
        <v>4200</v>
      </c>
      <c r="B201" s="177" t="s">
        <v>718</v>
      </c>
      <c r="C201" s="110">
        <f>SUM(C202:C206)</f>
        <v>0</v>
      </c>
      <c r="D201" s="111">
        <f t="shared" ref="D201:L201" si="46">SUM(D202:D206)</f>
        <v>0</v>
      </c>
      <c r="E201" s="111">
        <f t="shared" si="46"/>
        <v>0</v>
      </c>
      <c r="F201" s="111">
        <f t="shared" si="46"/>
        <v>0</v>
      </c>
      <c r="G201" s="111">
        <f t="shared" si="46"/>
        <v>0</v>
      </c>
      <c r="H201" s="111">
        <f t="shared" si="46"/>
        <v>0</v>
      </c>
      <c r="I201" s="111">
        <f t="shared" si="46"/>
        <v>0</v>
      </c>
      <c r="J201" s="111">
        <f t="shared" si="46"/>
        <v>0</v>
      </c>
      <c r="K201" s="111">
        <f t="shared" si="46"/>
        <v>0</v>
      </c>
      <c r="L201" s="111">
        <f t="shared" si="46"/>
        <v>0</v>
      </c>
      <c r="M201" s="111">
        <f>SUM(M202:M206)</f>
        <v>0</v>
      </c>
    </row>
    <row r="202" spans="1:13" ht="30" x14ac:dyDescent="0.25">
      <c r="A202" s="169">
        <v>421</v>
      </c>
      <c r="B202" s="170" t="s">
        <v>241</v>
      </c>
      <c r="C202" s="171">
        <f>'COG-M'!P857</f>
        <v>0</v>
      </c>
      <c r="D202" s="82"/>
      <c r="E202" s="82"/>
      <c r="F202" s="82">
        <f>'COG-M'!P858</f>
        <v>0</v>
      </c>
      <c r="G202" s="82">
        <f>'COG-M'!P859</f>
        <v>0</v>
      </c>
      <c r="H202" s="82">
        <f>'COG-M'!P860</f>
        <v>0</v>
      </c>
      <c r="I202" s="82">
        <f>'COG-M'!P861</f>
        <v>0</v>
      </c>
      <c r="J202" s="82"/>
      <c r="K202" s="82"/>
      <c r="L202" s="82"/>
      <c r="M202" s="83">
        <f>SUM(C202:L202)</f>
        <v>0</v>
      </c>
    </row>
    <row r="203" spans="1:13" ht="30" x14ac:dyDescent="0.25">
      <c r="A203" s="169">
        <v>422</v>
      </c>
      <c r="B203" s="170" t="s">
        <v>242</v>
      </c>
      <c r="C203" s="171"/>
      <c r="D203" s="82"/>
      <c r="E203" s="82"/>
      <c r="F203" s="82"/>
      <c r="G203" s="82"/>
      <c r="H203" s="82"/>
      <c r="I203" s="82"/>
      <c r="J203" s="82"/>
      <c r="K203" s="82"/>
      <c r="L203" s="82"/>
      <c r="M203" s="83">
        <f>SUM(C203:L203)</f>
        <v>0</v>
      </c>
    </row>
    <row r="204" spans="1:13" ht="30" x14ac:dyDescent="0.25">
      <c r="A204" s="169">
        <v>423</v>
      </c>
      <c r="B204" s="170" t="s">
        <v>243</v>
      </c>
      <c r="C204" s="171"/>
      <c r="D204" s="82"/>
      <c r="E204" s="82"/>
      <c r="F204" s="82"/>
      <c r="G204" s="82"/>
      <c r="H204" s="82"/>
      <c r="I204" s="82"/>
      <c r="J204" s="82"/>
      <c r="K204" s="82"/>
      <c r="L204" s="82"/>
      <c r="M204" s="83">
        <f>SUM(C204:L204)</f>
        <v>0</v>
      </c>
    </row>
    <row r="205" spans="1:13" x14ac:dyDescent="0.25">
      <c r="A205" s="169">
        <v>424</v>
      </c>
      <c r="B205" s="170" t="s">
        <v>244</v>
      </c>
      <c r="C205" s="171"/>
      <c r="D205" s="82"/>
      <c r="E205" s="82"/>
      <c r="F205" s="82"/>
      <c r="G205" s="82"/>
      <c r="H205" s="82"/>
      <c r="I205" s="82"/>
      <c r="J205" s="82"/>
      <c r="K205" s="82"/>
      <c r="L205" s="82"/>
      <c r="M205" s="83">
        <f>SUM(C205:L205)</f>
        <v>0</v>
      </c>
    </row>
    <row r="206" spans="1:13" x14ac:dyDescent="0.25">
      <c r="A206" s="169">
        <v>425</v>
      </c>
      <c r="B206" s="170" t="s">
        <v>245</v>
      </c>
      <c r="C206" s="171"/>
      <c r="D206" s="82"/>
      <c r="E206" s="82"/>
      <c r="F206" s="82"/>
      <c r="G206" s="82"/>
      <c r="H206" s="82"/>
      <c r="I206" s="82"/>
      <c r="J206" s="82"/>
      <c r="K206" s="82"/>
      <c r="L206" s="82"/>
      <c r="M206" s="83">
        <f>SUM(C206:L206)</f>
        <v>0</v>
      </c>
    </row>
    <row r="207" spans="1:13" x14ac:dyDescent="0.25">
      <c r="A207" s="176">
        <v>4300</v>
      </c>
      <c r="B207" s="177" t="s">
        <v>246</v>
      </c>
      <c r="C207" s="110">
        <f>SUM(C208:C216)</f>
        <v>0</v>
      </c>
      <c r="D207" s="111">
        <f t="shared" ref="D207:M207" si="47">SUM(D208:D216)</f>
        <v>0</v>
      </c>
      <c r="E207" s="111">
        <f t="shared" si="47"/>
        <v>0</v>
      </c>
      <c r="F207" s="111">
        <f t="shared" si="47"/>
        <v>0</v>
      </c>
      <c r="G207" s="111">
        <f t="shared" si="47"/>
        <v>5022156</v>
      </c>
      <c r="H207" s="111">
        <f t="shared" si="47"/>
        <v>0</v>
      </c>
      <c r="I207" s="111">
        <f t="shared" si="47"/>
        <v>0</v>
      </c>
      <c r="J207" s="111">
        <f t="shared" si="47"/>
        <v>0</v>
      </c>
      <c r="K207" s="111">
        <f t="shared" si="47"/>
        <v>0</v>
      </c>
      <c r="L207" s="111">
        <f t="shared" si="47"/>
        <v>0</v>
      </c>
      <c r="M207" s="111">
        <f t="shared" si="47"/>
        <v>5022156</v>
      </c>
    </row>
    <row r="208" spans="1:13" x14ac:dyDescent="0.25">
      <c r="A208" s="169">
        <v>431</v>
      </c>
      <c r="B208" s="170" t="s">
        <v>247</v>
      </c>
      <c r="C208" s="171">
        <f>'COG-M'!P867</f>
        <v>0</v>
      </c>
      <c r="D208" s="82"/>
      <c r="E208" s="82"/>
      <c r="F208" s="82">
        <f>'COG-M'!P868</f>
        <v>0</v>
      </c>
      <c r="G208" s="82">
        <f>'COG-M'!P869</f>
        <v>0</v>
      </c>
      <c r="H208" s="82">
        <f>'COG-M'!P870</f>
        <v>0</v>
      </c>
      <c r="I208" s="82">
        <f>'COG-M'!P871</f>
        <v>0</v>
      </c>
      <c r="J208" s="82">
        <f>'COG-M'!P872</f>
        <v>0</v>
      </c>
      <c r="K208" s="82">
        <f>'COG-M'!P873</f>
        <v>0</v>
      </c>
      <c r="L208" s="82">
        <f>'COG-M'!P874</f>
        <v>0</v>
      </c>
      <c r="M208" s="83">
        <f t="shared" ref="M208:M216" si="48">SUM(C208:L208)</f>
        <v>0</v>
      </c>
    </row>
    <row r="209" spans="1:13" x14ac:dyDescent="0.25">
      <c r="A209" s="169">
        <v>432</v>
      </c>
      <c r="B209" s="170" t="s">
        <v>248</v>
      </c>
      <c r="C209" s="171">
        <f>'COG-M'!P875</f>
        <v>0</v>
      </c>
      <c r="D209" s="82"/>
      <c r="E209" s="82"/>
      <c r="F209" s="82">
        <f>'COG-M'!P876</f>
        <v>0</v>
      </c>
      <c r="G209" s="82">
        <f>'COG-M'!P877</f>
        <v>0</v>
      </c>
      <c r="H209" s="82">
        <f>'COG-M'!P878</f>
        <v>0</v>
      </c>
      <c r="I209" s="82">
        <f>'COG-M'!P879</f>
        <v>0</v>
      </c>
      <c r="J209" s="82">
        <f>'COG-M'!P880</f>
        <v>0</v>
      </c>
      <c r="K209" s="82">
        <f>'COG-M'!P881</f>
        <v>0</v>
      </c>
      <c r="L209" s="82">
        <f>'COG-M'!P882</f>
        <v>0</v>
      </c>
      <c r="M209" s="83">
        <f t="shared" si="48"/>
        <v>0</v>
      </c>
    </row>
    <row r="210" spans="1:13" x14ac:dyDescent="0.25">
      <c r="A210" s="169">
        <v>433</v>
      </c>
      <c r="B210" s="170" t="s">
        <v>249</v>
      </c>
      <c r="C210" s="171">
        <f>'COG-M'!P883</f>
        <v>0</v>
      </c>
      <c r="D210" s="82"/>
      <c r="E210" s="82"/>
      <c r="F210" s="82">
        <f>'COG-M'!P884</f>
        <v>0</v>
      </c>
      <c r="G210" s="82">
        <f>'COG-M'!P885</f>
        <v>0</v>
      </c>
      <c r="H210" s="82">
        <f>'COG-M'!P886</f>
        <v>0</v>
      </c>
      <c r="I210" s="82">
        <f>'COG-M'!P887</f>
        <v>0</v>
      </c>
      <c r="J210" s="82">
        <f>'COG-M'!P888</f>
        <v>0</v>
      </c>
      <c r="K210" s="82">
        <f>'COG-M'!P889</f>
        <v>0</v>
      </c>
      <c r="L210" s="82">
        <f>'COG-M'!P890</f>
        <v>0</v>
      </c>
      <c r="M210" s="83">
        <f t="shared" si="48"/>
        <v>0</v>
      </c>
    </row>
    <row r="211" spans="1:13" x14ac:dyDescent="0.25">
      <c r="A211" s="169">
        <v>434</v>
      </c>
      <c r="B211" s="170" t="s">
        <v>250</v>
      </c>
      <c r="C211" s="171">
        <f>'COG-M'!P891</f>
        <v>0</v>
      </c>
      <c r="D211" s="82"/>
      <c r="E211" s="82"/>
      <c r="F211" s="82">
        <f>'COG-M'!P892</f>
        <v>0</v>
      </c>
      <c r="G211" s="82">
        <f>'COG-M'!P893</f>
        <v>5022156</v>
      </c>
      <c r="H211" s="82">
        <f>'COG-M'!P894</f>
        <v>0</v>
      </c>
      <c r="I211" s="82">
        <f>'COG-M'!P895</f>
        <v>0</v>
      </c>
      <c r="J211" s="82">
        <f>'COG-M'!P896</f>
        <v>0</v>
      </c>
      <c r="K211" s="82">
        <f>'COG-M'!P897</f>
        <v>0</v>
      </c>
      <c r="L211" s="82">
        <f>'COG-M'!P898</f>
        <v>0</v>
      </c>
      <c r="M211" s="83">
        <f t="shared" si="48"/>
        <v>5022156</v>
      </c>
    </row>
    <row r="212" spans="1:13" x14ac:dyDescent="0.25">
      <c r="A212" s="169">
        <v>435</v>
      </c>
      <c r="B212" s="170" t="s">
        <v>251</v>
      </c>
      <c r="C212" s="171">
        <f>'COG-M'!P899</f>
        <v>0</v>
      </c>
      <c r="D212" s="82"/>
      <c r="E212" s="82"/>
      <c r="F212" s="82">
        <f>'COG-M'!P900</f>
        <v>0</v>
      </c>
      <c r="G212" s="82">
        <f>'COG-M'!P901</f>
        <v>0</v>
      </c>
      <c r="H212" s="82">
        <f>'COG-M'!P902</f>
        <v>0</v>
      </c>
      <c r="I212" s="82">
        <f>'COG-M'!P903</f>
        <v>0</v>
      </c>
      <c r="J212" s="82">
        <f>'COG-M'!P904</f>
        <v>0</v>
      </c>
      <c r="K212" s="82">
        <f>'COG-M'!P905</f>
        <v>0</v>
      </c>
      <c r="L212" s="82">
        <f>'COG-M'!P906</f>
        <v>0</v>
      </c>
      <c r="M212" s="83">
        <f t="shared" si="48"/>
        <v>0</v>
      </c>
    </row>
    <row r="213" spans="1:13" x14ac:dyDescent="0.25">
      <c r="A213" s="169">
        <v>436</v>
      </c>
      <c r="B213" s="170" t="s">
        <v>252</v>
      </c>
      <c r="C213" s="171">
        <f>'COG-M'!P907</f>
        <v>0</v>
      </c>
      <c r="D213" s="82"/>
      <c r="E213" s="82"/>
      <c r="F213" s="82">
        <f>'COG-M'!P908</f>
        <v>0</v>
      </c>
      <c r="G213" s="82">
        <f>'COG-M'!P909</f>
        <v>0</v>
      </c>
      <c r="H213" s="82">
        <f>'COG-M'!P910</f>
        <v>0</v>
      </c>
      <c r="I213" s="82">
        <f>'COG-M'!P911</f>
        <v>0</v>
      </c>
      <c r="J213" s="82">
        <f>'COG-M'!P912</f>
        <v>0</v>
      </c>
      <c r="K213" s="82">
        <f>'COG-M'!P913</f>
        <v>0</v>
      </c>
      <c r="L213" s="82">
        <f>'COG-M'!P914</f>
        <v>0</v>
      </c>
      <c r="M213" s="83">
        <f t="shared" si="48"/>
        <v>0</v>
      </c>
    </row>
    <row r="214" spans="1:13" x14ac:dyDescent="0.25">
      <c r="A214" s="169">
        <v>437</v>
      </c>
      <c r="B214" s="170" t="s">
        <v>253</v>
      </c>
      <c r="C214" s="171">
        <f>'COG-M'!P915</f>
        <v>0</v>
      </c>
      <c r="D214" s="82"/>
      <c r="E214" s="82"/>
      <c r="F214" s="82">
        <f>'COG-M'!P916</f>
        <v>0</v>
      </c>
      <c r="G214" s="82">
        <f>'COG-M'!P917</f>
        <v>0</v>
      </c>
      <c r="H214" s="82">
        <f>'COG-M'!P918</f>
        <v>0</v>
      </c>
      <c r="I214" s="82">
        <f>'COG-M'!P919</f>
        <v>0</v>
      </c>
      <c r="J214" s="82">
        <f>'COG-M'!P920</f>
        <v>0</v>
      </c>
      <c r="K214" s="82">
        <f>'COG-M'!P921</f>
        <v>0</v>
      </c>
      <c r="L214" s="82">
        <f>'COG-M'!P922</f>
        <v>0</v>
      </c>
      <c r="M214" s="83">
        <f t="shared" si="48"/>
        <v>0</v>
      </c>
    </row>
    <row r="215" spans="1:13" x14ac:dyDescent="0.25">
      <c r="A215" s="169">
        <v>438</v>
      </c>
      <c r="B215" s="170" t="s">
        <v>254</v>
      </c>
      <c r="C215" s="171"/>
      <c r="D215" s="82"/>
      <c r="E215" s="82"/>
      <c r="F215" s="82"/>
      <c r="G215" s="82"/>
      <c r="H215" s="82"/>
      <c r="I215" s="82"/>
      <c r="J215" s="82"/>
      <c r="K215" s="82"/>
      <c r="L215" s="82"/>
      <c r="M215" s="83">
        <f t="shared" si="48"/>
        <v>0</v>
      </c>
    </row>
    <row r="216" spans="1:13" x14ac:dyDescent="0.25">
      <c r="A216" s="169">
        <v>439</v>
      </c>
      <c r="B216" s="170" t="s">
        <v>255</v>
      </c>
      <c r="C216" s="171">
        <f>'COG-M'!P924</f>
        <v>0</v>
      </c>
      <c r="D216" s="82"/>
      <c r="E216" s="82"/>
      <c r="F216" s="82">
        <f>'COG-M'!P925</f>
        <v>0</v>
      </c>
      <c r="G216" s="82">
        <f>'COG-M'!P926</f>
        <v>0</v>
      </c>
      <c r="H216" s="82">
        <f>'COG-M'!P927</f>
        <v>0</v>
      </c>
      <c r="I216" s="82">
        <f>'COG-M'!P928</f>
        <v>0</v>
      </c>
      <c r="J216" s="82">
        <f>'COG-M'!P929</f>
        <v>0</v>
      </c>
      <c r="K216" s="82">
        <f>'COG-M'!P930</f>
        <v>0</v>
      </c>
      <c r="L216" s="82">
        <f>'COG-M'!P931</f>
        <v>0</v>
      </c>
      <c r="M216" s="83">
        <f t="shared" si="48"/>
        <v>0</v>
      </c>
    </row>
    <row r="217" spans="1:13" x14ac:dyDescent="0.25">
      <c r="A217" s="176">
        <v>4400</v>
      </c>
      <c r="B217" s="177" t="s">
        <v>256</v>
      </c>
      <c r="C217" s="110">
        <f>SUM(C218:C225)</f>
        <v>0</v>
      </c>
      <c r="D217" s="111">
        <f t="shared" ref="D217:M217" si="49">SUM(D218:D225)</f>
        <v>0</v>
      </c>
      <c r="E217" s="111">
        <f t="shared" si="49"/>
        <v>0</v>
      </c>
      <c r="F217" s="111">
        <f t="shared" si="49"/>
        <v>0</v>
      </c>
      <c r="G217" s="111">
        <f t="shared" si="49"/>
        <v>123000</v>
      </c>
      <c r="H217" s="111">
        <f t="shared" si="49"/>
        <v>134210</v>
      </c>
      <c r="I217" s="111">
        <f t="shared" si="49"/>
        <v>0</v>
      </c>
      <c r="J217" s="111">
        <f t="shared" si="49"/>
        <v>2106000</v>
      </c>
      <c r="K217" s="111">
        <f t="shared" si="49"/>
        <v>0</v>
      </c>
      <c r="L217" s="111">
        <f t="shared" si="49"/>
        <v>0</v>
      </c>
      <c r="M217" s="111">
        <f t="shared" si="49"/>
        <v>2363210</v>
      </c>
    </row>
    <row r="218" spans="1:13" x14ac:dyDescent="0.25">
      <c r="A218" s="169">
        <v>441</v>
      </c>
      <c r="B218" s="170" t="s">
        <v>257</v>
      </c>
      <c r="C218" s="171">
        <f>'COG-M'!P933</f>
        <v>0</v>
      </c>
      <c r="D218" s="82"/>
      <c r="E218" s="82"/>
      <c r="F218" s="82">
        <f>'COG-M'!P934</f>
        <v>0</v>
      </c>
      <c r="G218" s="82">
        <f>'COG-M'!P935</f>
        <v>66600</v>
      </c>
      <c r="H218" s="82">
        <f>'COG-M'!P936</f>
        <v>0</v>
      </c>
      <c r="I218" s="82">
        <f>'COG-M'!P937</f>
        <v>0</v>
      </c>
      <c r="J218" s="82">
        <f>'COG-M'!P938</f>
        <v>2106000</v>
      </c>
      <c r="K218" s="82">
        <f>'COG-M'!P939</f>
        <v>0</v>
      </c>
      <c r="L218" s="82">
        <f>'COG-M'!P940</f>
        <v>0</v>
      </c>
      <c r="M218" s="83">
        <f t="shared" ref="M218:M225" si="50">SUM(C218:L218)</f>
        <v>2172600</v>
      </c>
    </row>
    <row r="219" spans="1:13" x14ac:dyDescent="0.25">
      <c r="A219" s="169">
        <v>442</v>
      </c>
      <c r="B219" s="170" t="s">
        <v>258</v>
      </c>
      <c r="C219" s="171">
        <f>'COG-M'!P941</f>
        <v>0</v>
      </c>
      <c r="D219" s="82"/>
      <c r="E219" s="82"/>
      <c r="F219" s="82">
        <f>'COG-M'!P942</f>
        <v>0</v>
      </c>
      <c r="G219" s="82">
        <f>'COG-M'!P943</f>
        <v>0</v>
      </c>
      <c r="H219" s="82">
        <f>'COG-M'!P944</f>
        <v>0</v>
      </c>
      <c r="I219" s="82">
        <f>'COG-M'!P945</f>
        <v>0</v>
      </c>
      <c r="J219" s="82">
        <f>'COG-M'!P946</f>
        <v>0</v>
      </c>
      <c r="K219" s="82">
        <f>'COG-M'!P947</f>
        <v>0</v>
      </c>
      <c r="L219" s="82">
        <f>'COG-M'!P948</f>
        <v>0</v>
      </c>
      <c r="M219" s="83">
        <f t="shared" si="50"/>
        <v>0</v>
      </c>
    </row>
    <row r="220" spans="1:13" x14ac:dyDescent="0.25">
      <c r="A220" s="169">
        <v>443</v>
      </c>
      <c r="B220" s="170" t="s">
        <v>259</v>
      </c>
      <c r="C220" s="171">
        <f>'COG-M'!P949</f>
        <v>0</v>
      </c>
      <c r="D220" s="82"/>
      <c r="E220" s="82"/>
      <c r="F220" s="82">
        <f>'COG-M'!P950</f>
        <v>0</v>
      </c>
      <c r="G220" s="82">
        <f>'COG-M'!P951</f>
        <v>0</v>
      </c>
      <c r="H220" s="82">
        <f>'COG-M'!P952</f>
        <v>0</v>
      </c>
      <c r="I220" s="82">
        <f>'COG-M'!P953</f>
        <v>0</v>
      </c>
      <c r="J220" s="82">
        <f>'COG-M'!P954</f>
        <v>0</v>
      </c>
      <c r="K220" s="82">
        <f>'COG-M'!P955</f>
        <v>0</v>
      </c>
      <c r="L220" s="82">
        <f>'COG-M'!P956</f>
        <v>0</v>
      </c>
      <c r="M220" s="83">
        <f t="shared" si="50"/>
        <v>0</v>
      </c>
    </row>
    <row r="221" spans="1:13" x14ac:dyDescent="0.25">
      <c r="A221" s="169">
        <v>444</v>
      </c>
      <c r="B221" s="170" t="s">
        <v>260</v>
      </c>
      <c r="C221" s="171">
        <f>'COG-M'!P957</f>
        <v>0</v>
      </c>
      <c r="D221" s="82"/>
      <c r="E221" s="82"/>
      <c r="F221" s="82">
        <f>'COG-M'!P958</f>
        <v>0</v>
      </c>
      <c r="G221" s="82">
        <f>'COG-M'!P959</f>
        <v>56400</v>
      </c>
      <c r="H221" s="82">
        <f>'COG-M'!P960</f>
        <v>0</v>
      </c>
      <c r="I221" s="82">
        <f>'COG-M'!P961</f>
        <v>0</v>
      </c>
      <c r="J221" s="82">
        <f>'COG-M'!P962</f>
        <v>0</v>
      </c>
      <c r="K221" s="82">
        <f>'COG-M'!P963</f>
        <v>0</v>
      </c>
      <c r="L221" s="82">
        <f>'COG-M'!P964</f>
        <v>0</v>
      </c>
      <c r="M221" s="83">
        <f t="shared" si="50"/>
        <v>56400</v>
      </c>
    </row>
    <row r="222" spans="1:13" x14ac:dyDescent="0.25">
      <c r="A222" s="169">
        <v>445</v>
      </c>
      <c r="B222" s="170" t="s">
        <v>261</v>
      </c>
      <c r="C222" s="171">
        <f>'COG-M'!P965</f>
        <v>0</v>
      </c>
      <c r="D222" s="82"/>
      <c r="E222" s="82"/>
      <c r="F222" s="82">
        <f>'COG-M'!P966</f>
        <v>0</v>
      </c>
      <c r="G222" s="82">
        <f>'COG-M'!P967</f>
        <v>0</v>
      </c>
      <c r="H222" s="82">
        <f>'COG-M'!P968</f>
        <v>134210</v>
      </c>
      <c r="I222" s="82">
        <f>'COG-M'!P969</f>
        <v>0</v>
      </c>
      <c r="J222" s="82">
        <f>'COG-M'!P970</f>
        <v>0</v>
      </c>
      <c r="K222" s="82">
        <f>'COG-M'!P971</f>
        <v>0</v>
      </c>
      <c r="L222" s="82">
        <f>'COG-M'!P972</f>
        <v>0</v>
      </c>
      <c r="M222" s="83">
        <f t="shared" si="50"/>
        <v>134210</v>
      </c>
    </row>
    <row r="223" spans="1:13" x14ac:dyDescent="0.25">
      <c r="A223" s="169">
        <v>446</v>
      </c>
      <c r="B223" s="170" t="s">
        <v>262</v>
      </c>
      <c r="C223" s="171">
        <f>'COG-M'!P973</f>
        <v>0</v>
      </c>
      <c r="D223" s="82"/>
      <c r="E223" s="82"/>
      <c r="F223" s="82">
        <f>'COG-M'!P974</f>
        <v>0</v>
      </c>
      <c r="G223" s="82">
        <f>'COG-M'!P975</f>
        <v>0</v>
      </c>
      <c r="H223" s="82">
        <f>'COG-M'!P976</f>
        <v>0</v>
      </c>
      <c r="I223" s="82">
        <f>'COG-M'!P977</f>
        <v>0</v>
      </c>
      <c r="J223" s="82">
        <f>'COG-M'!P978</f>
        <v>0</v>
      </c>
      <c r="K223" s="82">
        <f>'COG-M'!P979</f>
        <v>0</v>
      </c>
      <c r="L223" s="82">
        <f>'COG-M'!P980</f>
        <v>0</v>
      </c>
      <c r="M223" s="83">
        <f t="shared" si="50"/>
        <v>0</v>
      </c>
    </row>
    <row r="224" spans="1:13" x14ac:dyDescent="0.25">
      <c r="A224" s="169">
        <v>447</v>
      </c>
      <c r="B224" s="170" t="s">
        <v>263</v>
      </c>
      <c r="C224" s="171">
        <f>'COG-M'!P981</f>
        <v>0</v>
      </c>
      <c r="D224" s="82"/>
      <c r="E224" s="82"/>
      <c r="F224" s="82">
        <f>'COG-M'!P982</f>
        <v>0</v>
      </c>
      <c r="G224" s="82">
        <f>'COG-M'!P983</f>
        <v>0</v>
      </c>
      <c r="H224" s="82">
        <f>'COG-M'!P984</f>
        <v>0</v>
      </c>
      <c r="I224" s="82">
        <f>'COG-M'!P985</f>
        <v>0</v>
      </c>
      <c r="J224" s="82">
        <f>'COG-M'!P986</f>
        <v>0</v>
      </c>
      <c r="K224" s="82">
        <f>'COG-M'!P987</f>
        <v>0</v>
      </c>
      <c r="L224" s="82">
        <f>'COG-M'!P988</f>
        <v>0</v>
      </c>
      <c r="M224" s="83">
        <f t="shared" si="50"/>
        <v>0</v>
      </c>
    </row>
    <row r="225" spans="1:13" x14ac:dyDescent="0.25">
      <c r="A225" s="169">
        <v>448</v>
      </c>
      <c r="B225" s="170" t="s">
        <v>264</v>
      </c>
      <c r="C225" s="171">
        <f>'COG-M'!P989</f>
        <v>0</v>
      </c>
      <c r="D225" s="82"/>
      <c r="E225" s="82"/>
      <c r="F225" s="82">
        <f>'COG-M'!P990</f>
        <v>0</v>
      </c>
      <c r="G225" s="82">
        <f>'COG-M'!P991</f>
        <v>0</v>
      </c>
      <c r="H225" s="82">
        <f>'COG-M'!P992</f>
        <v>0</v>
      </c>
      <c r="I225" s="82">
        <f>'COG-M'!P993</f>
        <v>0</v>
      </c>
      <c r="J225" s="82">
        <f>'COG-M'!P994</f>
        <v>0</v>
      </c>
      <c r="K225" s="82">
        <f>'COG-M'!P995</f>
        <v>0</v>
      </c>
      <c r="L225" s="82">
        <f>'COG-M'!P996</f>
        <v>0</v>
      </c>
      <c r="M225" s="83">
        <f t="shared" si="50"/>
        <v>0</v>
      </c>
    </row>
    <row r="226" spans="1:13" x14ac:dyDescent="0.25">
      <c r="A226" s="176">
        <v>4500</v>
      </c>
      <c r="B226" s="177" t="s">
        <v>265</v>
      </c>
      <c r="C226" s="110">
        <f>SUM(C227:C229)</f>
        <v>0</v>
      </c>
      <c r="D226" s="111">
        <f t="shared" ref="D226:M226" si="51">SUM(D227:D229)</f>
        <v>0</v>
      </c>
      <c r="E226" s="111">
        <f t="shared" si="51"/>
        <v>0</v>
      </c>
      <c r="F226" s="111">
        <f t="shared" si="51"/>
        <v>0</v>
      </c>
      <c r="G226" s="111">
        <f t="shared" si="51"/>
        <v>0</v>
      </c>
      <c r="H226" s="111">
        <f t="shared" si="51"/>
        <v>0</v>
      </c>
      <c r="I226" s="111">
        <f t="shared" si="51"/>
        <v>0</v>
      </c>
      <c r="J226" s="111">
        <f t="shared" si="51"/>
        <v>0</v>
      </c>
      <c r="K226" s="111">
        <f t="shared" si="51"/>
        <v>0</v>
      </c>
      <c r="L226" s="111">
        <f t="shared" si="51"/>
        <v>0</v>
      </c>
      <c r="M226" s="111">
        <f t="shared" si="51"/>
        <v>0</v>
      </c>
    </row>
    <row r="227" spans="1:13" x14ac:dyDescent="0.25">
      <c r="A227" s="169">
        <v>451</v>
      </c>
      <c r="B227" s="170" t="s">
        <v>266</v>
      </c>
      <c r="C227" s="171">
        <f>'COG-M'!P998</f>
        <v>0</v>
      </c>
      <c r="D227" s="82"/>
      <c r="E227" s="82"/>
      <c r="F227" s="82">
        <f>'COG-M'!P999</f>
        <v>0</v>
      </c>
      <c r="G227" s="82">
        <f>'COG-M'!P1000</f>
        <v>0</v>
      </c>
      <c r="H227" s="82">
        <f>'COG-M'!P1001</f>
        <v>0</v>
      </c>
      <c r="I227" s="82">
        <f>'COG-M'!P1002</f>
        <v>0</v>
      </c>
      <c r="J227" s="82"/>
      <c r="K227" s="82"/>
      <c r="L227" s="82"/>
      <c r="M227" s="83">
        <f>SUM(C227:L227)</f>
        <v>0</v>
      </c>
    </row>
    <row r="228" spans="1:13" x14ac:dyDescent="0.25">
      <c r="A228" s="169">
        <v>452</v>
      </c>
      <c r="B228" s="170" t="s">
        <v>267</v>
      </c>
      <c r="C228" s="171">
        <f>'COG-M'!P1003</f>
        <v>0</v>
      </c>
      <c r="D228" s="82"/>
      <c r="E228" s="82"/>
      <c r="F228" s="82">
        <f>'COG-M'!P1004</f>
        <v>0</v>
      </c>
      <c r="G228" s="82">
        <f>'COG-M'!P1005</f>
        <v>0</v>
      </c>
      <c r="H228" s="82">
        <f>'COG-M'!P1006</f>
        <v>0</v>
      </c>
      <c r="I228" s="82">
        <f>'COG-M'!P1007</f>
        <v>0</v>
      </c>
      <c r="J228" s="82"/>
      <c r="K228" s="82"/>
      <c r="L228" s="82"/>
      <c r="M228" s="83">
        <f>SUM(C228:L228)</f>
        <v>0</v>
      </c>
    </row>
    <row r="229" spans="1:13" x14ac:dyDescent="0.25">
      <c r="A229" s="169">
        <v>459</v>
      </c>
      <c r="B229" s="170" t="s">
        <v>268</v>
      </c>
      <c r="C229" s="171">
        <f>'COG-M'!P1008</f>
        <v>0</v>
      </c>
      <c r="D229" s="82"/>
      <c r="E229" s="82"/>
      <c r="F229" s="82">
        <f>'COG-M'!P1009</f>
        <v>0</v>
      </c>
      <c r="G229" s="82">
        <f>'COG-M'!P1010</f>
        <v>0</v>
      </c>
      <c r="H229" s="82">
        <f>'COG-M'!P1011</f>
        <v>0</v>
      </c>
      <c r="I229" s="82">
        <f>'COG-M'!P1012</f>
        <v>0</v>
      </c>
      <c r="J229" s="82"/>
      <c r="K229" s="82"/>
      <c r="L229" s="82"/>
      <c r="M229" s="83">
        <f>SUM(C229:L229)</f>
        <v>0</v>
      </c>
    </row>
    <row r="230" spans="1:13" x14ac:dyDescent="0.25">
      <c r="A230" s="176">
        <v>4600</v>
      </c>
      <c r="B230" s="177" t="s">
        <v>269</v>
      </c>
      <c r="C230" s="110">
        <f>SUM(C231:C237)</f>
        <v>0</v>
      </c>
      <c r="D230" s="111">
        <f t="shared" ref="D230:M230" si="52">SUM(D231:D237)</f>
        <v>0</v>
      </c>
      <c r="E230" s="111">
        <f t="shared" si="52"/>
        <v>0</v>
      </c>
      <c r="F230" s="111">
        <f t="shared" si="52"/>
        <v>0</v>
      </c>
      <c r="G230" s="111">
        <f t="shared" si="52"/>
        <v>0</v>
      </c>
      <c r="H230" s="111">
        <f t="shared" si="52"/>
        <v>0</v>
      </c>
      <c r="I230" s="111">
        <f t="shared" si="52"/>
        <v>0</v>
      </c>
      <c r="J230" s="111">
        <f t="shared" si="52"/>
        <v>0</v>
      </c>
      <c r="K230" s="111">
        <f t="shared" si="52"/>
        <v>0</v>
      </c>
      <c r="L230" s="111">
        <f t="shared" si="52"/>
        <v>0</v>
      </c>
      <c r="M230" s="111">
        <f t="shared" si="52"/>
        <v>0</v>
      </c>
    </row>
    <row r="231" spans="1:13" x14ac:dyDescent="0.25">
      <c r="A231" s="169">
        <v>461</v>
      </c>
      <c r="B231" s="170" t="s">
        <v>270</v>
      </c>
      <c r="C231" s="171">
        <f>'COG-M'!P1014</f>
        <v>0</v>
      </c>
      <c r="D231" s="82"/>
      <c r="E231" s="82"/>
      <c r="F231" s="82">
        <f>'COG-M'!P1015</f>
        <v>0</v>
      </c>
      <c r="G231" s="82">
        <f>'COG-M'!P1016</f>
        <v>0</v>
      </c>
      <c r="H231" s="82">
        <f>'COG-M'!P1017</f>
        <v>0</v>
      </c>
      <c r="I231" s="82">
        <f>'COG-M'!P1018</f>
        <v>0</v>
      </c>
      <c r="J231" s="82"/>
      <c r="K231" s="82"/>
      <c r="L231" s="82"/>
      <c r="M231" s="83">
        <f t="shared" ref="M231:M237" si="53">SUM(C231:L231)</f>
        <v>0</v>
      </c>
    </row>
    <row r="232" spans="1:13" x14ac:dyDescent="0.25">
      <c r="A232" s="169">
        <v>462</v>
      </c>
      <c r="B232" s="170" t="s">
        <v>271</v>
      </c>
      <c r="C232" s="171"/>
      <c r="D232" s="82"/>
      <c r="E232" s="82"/>
      <c r="F232" s="82"/>
      <c r="G232" s="82"/>
      <c r="H232" s="82"/>
      <c r="I232" s="82"/>
      <c r="J232" s="82"/>
      <c r="K232" s="82"/>
      <c r="L232" s="82"/>
      <c r="M232" s="83">
        <f t="shared" si="53"/>
        <v>0</v>
      </c>
    </row>
    <row r="233" spans="1:13" x14ac:dyDescent="0.25">
      <c r="A233" s="169">
        <v>463</v>
      </c>
      <c r="B233" s="170" t="s">
        <v>272</v>
      </c>
      <c r="C233" s="171"/>
      <c r="D233" s="82"/>
      <c r="E233" s="82"/>
      <c r="F233" s="82"/>
      <c r="G233" s="82"/>
      <c r="H233" s="82"/>
      <c r="I233" s="82"/>
      <c r="J233" s="82"/>
      <c r="K233" s="82"/>
      <c r="L233" s="82"/>
      <c r="M233" s="83">
        <f t="shared" si="53"/>
        <v>0</v>
      </c>
    </row>
    <row r="234" spans="1:13" ht="30" x14ac:dyDescent="0.25">
      <c r="A234" s="169">
        <v>464</v>
      </c>
      <c r="B234" s="170" t="s">
        <v>273</v>
      </c>
      <c r="C234" s="171">
        <f>'COG-M'!P1021</f>
        <v>0</v>
      </c>
      <c r="D234" s="82"/>
      <c r="E234" s="82"/>
      <c r="F234" s="82">
        <f>'COG-M'!P1022</f>
        <v>0</v>
      </c>
      <c r="G234" s="82">
        <f>'COG-M'!P1023</f>
        <v>0</v>
      </c>
      <c r="H234" s="82">
        <f>'COG-M'!P1024</f>
        <v>0</v>
      </c>
      <c r="I234" s="82">
        <f>'COG-M'!P1025</f>
        <v>0</v>
      </c>
      <c r="J234" s="82"/>
      <c r="K234" s="82"/>
      <c r="L234" s="82"/>
      <c r="M234" s="83">
        <f t="shared" si="53"/>
        <v>0</v>
      </c>
    </row>
    <row r="235" spans="1:13" ht="30" x14ac:dyDescent="0.25">
      <c r="A235" s="169">
        <v>465</v>
      </c>
      <c r="B235" s="170" t="s">
        <v>274</v>
      </c>
      <c r="C235" s="171"/>
      <c r="D235" s="82"/>
      <c r="E235" s="82"/>
      <c r="F235" s="82"/>
      <c r="G235" s="82"/>
      <c r="H235" s="82"/>
      <c r="I235" s="82"/>
      <c r="J235" s="82"/>
      <c r="K235" s="82"/>
      <c r="L235" s="82"/>
      <c r="M235" s="83">
        <f t="shared" si="53"/>
        <v>0</v>
      </c>
    </row>
    <row r="236" spans="1:13" x14ac:dyDescent="0.25">
      <c r="A236" s="169">
        <v>466</v>
      </c>
      <c r="B236" s="170" t="s">
        <v>719</v>
      </c>
      <c r="C236" s="171"/>
      <c r="D236" s="82"/>
      <c r="E236" s="82"/>
      <c r="F236" s="82"/>
      <c r="G236" s="82"/>
      <c r="H236" s="82"/>
      <c r="I236" s="82"/>
      <c r="J236" s="82"/>
      <c r="K236" s="82"/>
      <c r="L236" s="82"/>
      <c r="M236" s="83">
        <f t="shared" si="53"/>
        <v>0</v>
      </c>
    </row>
    <row r="237" spans="1:13" x14ac:dyDescent="0.25">
      <c r="A237" s="169">
        <v>469</v>
      </c>
      <c r="B237" s="170" t="s">
        <v>720</v>
      </c>
      <c r="C237" s="171">
        <f>'COG-M'!P1028</f>
        <v>0</v>
      </c>
      <c r="D237" s="82"/>
      <c r="E237" s="82"/>
      <c r="F237" s="82">
        <f>'COG-M'!P1029</f>
        <v>0</v>
      </c>
      <c r="G237" s="82">
        <f>'COG-M'!P1030</f>
        <v>0</v>
      </c>
      <c r="H237" s="82">
        <f>'COG-M'!P1031</f>
        <v>0</v>
      </c>
      <c r="I237" s="82">
        <f>'COG-M'!P1032</f>
        <v>0</v>
      </c>
      <c r="J237" s="82"/>
      <c r="K237" s="82"/>
      <c r="L237" s="82"/>
      <c r="M237" s="83">
        <f t="shared" si="53"/>
        <v>0</v>
      </c>
    </row>
    <row r="238" spans="1:13" x14ac:dyDescent="0.25">
      <c r="A238" s="176">
        <v>4700</v>
      </c>
      <c r="B238" s="177" t="s">
        <v>275</v>
      </c>
      <c r="C238" s="110">
        <f>SUM(C239)</f>
        <v>0</v>
      </c>
      <c r="D238" s="111">
        <f t="shared" ref="D238:M238" si="54">SUM(D239)</f>
        <v>0</v>
      </c>
      <c r="E238" s="111">
        <f t="shared" si="54"/>
        <v>0</v>
      </c>
      <c r="F238" s="111">
        <f t="shared" si="54"/>
        <v>0</v>
      </c>
      <c r="G238" s="111">
        <f t="shared" si="54"/>
        <v>0</v>
      </c>
      <c r="H238" s="111">
        <f t="shared" si="54"/>
        <v>0</v>
      </c>
      <c r="I238" s="111">
        <f t="shared" si="54"/>
        <v>0</v>
      </c>
      <c r="J238" s="111">
        <f t="shared" si="54"/>
        <v>0</v>
      </c>
      <c r="K238" s="111">
        <f t="shared" si="54"/>
        <v>0</v>
      </c>
      <c r="L238" s="111">
        <f t="shared" si="54"/>
        <v>0</v>
      </c>
      <c r="M238" s="111">
        <f t="shared" si="54"/>
        <v>0</v>
      </c>
    </row>
    <row r="239" spans="1:13" x14ac:dyDescent="0.25">
      <c r="A239" s="169">
        <v>471</v>
      </c>
      <c r="B239" s="170" t="s">
        <v>276</v>
      </c>
      <c r="C239" s="171">
        <f>'COG-M'!P1034</f>
        <v>0</v>
      </c>
      <c r="D239" s="82"/>
      <c r="E239" s="82"/>
      <c r="F239" s="82">
        <f>'COG-M'!P1035</f>
        <v>0</v>
      </c>
      <c r="G239" s="82">
        <f>'COG-M'!P1036</f>
        <v>0</v>
      </c>
      <c r="H239" s="82">
        <f>'COG-M'!P1037</f>
        <v>0</v>
      </c>
      <c r="I239" s="82">
        <f>'COG-M'!P1038</f>
        <v>0</v>
      </c>
      <c r="J239" s="82"/>
      <c r="K239" s="82"/>
      <c r="L239" s="82"/>
      <c r="M239" s="83">
        <f>SUM(C239:L239)</f>
        <v>0</v>
      </c>
    </row>
    <row r="240" spans="1:13" x14ac:dyDescent="0.25">
      <c r="A240" s="176">
        <v>4800</v>
      </c>
      <c r="B240" s="177" t="s">
        <v>277</v>
      </c>
      <c r="C240" s="110">
        <f>SUM(C241:C245)</f>
        <v>0</v>
      </c>
      <c r="D240" s="111">
        <f t="shared" ref="D240:M240" si="55">SUM(D241:D245)</f>
        <v>0</v>
      </c>
      <c r="E240" s="111">
        <f t="shared" si="55"/>
        <v>0</v>
      </c>
      <c r="F240" s="111">
        <f t="shared" si="55"/>
        <v>0</v>
      </c>
      <c r="G240" s="111">
        <f t="shared" si="55"/>
        <v>0</v>
      </c>
      <c r="H240" s="111">
        <f t="shared" si="55"/>
        <v>0</v>
      </c>
      <c r="I240" s="111">
        <f t="shared" si="55"/>
        <v>0</v>
      </c>
      <c r="J240" s="111">
        <f t="shared" si="55"/>
        <v>0</v>
      </c>
      <c r="K240" s="111">
        <f t="shared" si="55"/>
        <v>0</v>
      </c>
      <c r="L240" s="111">
        <f t="shared" si="55"/>
        <v>0</v>
      </c>
      <c r="M240" s="111">
        <f t="shared" si="55"/>
        <v>0</v>
      </c>
    </row>
    <row r="241" spans="1:13" x14ac:dyDescent="0.25">
      <c r="A241" s="169">
        <v>481</v>
      </c>
      <c r="B241" s="170" t="s">
        <v>278</v>
      </c>
      <c r="C241" s="171">
        <f>'COG-M'!P1040</f>
        <v>0</v>
      </c>
      <c r="D241" s="82"/>
      <c r="E241" s="82"/>
      <c r="F241" s="82">
        <f>'COG-M'!P1041</f>
        <v>0</v>
      </c>
      <c r="G241" s="82">
        <f>'COG-M'!P1042</f>
        <v>0</v>
      </c>
      <c r="H241" s="82">
        <f>'COG-M'!P1043</f>
        <v>0</v>
      </c>
      <c r="I241" s="82">
        <f>'COG-M'!P1044</f>
        <v>0</v>
      </c>
      <c r="J241" s="82"/>
      <c r="K241" s="82"/>
      <c r="L241" s="82"/>
      <c r="M241" s="83">
        <f>SUM(C241:L241)</f>
        <v>0</v>
      </c>
    </row>
    <row r="242" spans="1:13" x14ac:dyDescent="0.25">
      <c r="A242" s="169">
        <v>482</v>
      </c>
      <c r="B242" s="170" t="s">
        <v>279</v>
      </c>
      <c r="C242" s="171">
        <f>'COG-M'!P1045</f>
        <v>0</v>
      </c>
      <c r="D242" s="82"/>
      <c r="E242" s="82"/>
      <c r="F242" s="82">
        <f>'COG-M'!P1046</f>
        <v>0</v>
      </c>
      <c r="G242" s="82">
        <f>'COG-M'!P1047</f>
        <v>0</v>
      </c>
      <c r="H242" s="82">
        <f>'COG-M'!P1048</f>
        <v>0</v>
      </c>
      <c r="I242" s="82">
        <f>'COG-M'!P1049</f>
        <v>0</v>
      </c>
      <c r="J242" s="82"/>
      <c r="K242" s="82"/>
      <c r="L242" s="82"/>
      <c r="M242" s="83">
        <f>SUM(C242:L242)</f>
        <v>0</v>
      </c>
    </row>
    <row r="243" spans="1:13" x14ac:dyDescent="0.25">
      <c r="A243" s="169">
        <v>483</v>
      </c>
      <c r="B243" s="170" t="s">
        <v>280</v>
      </c>
      <c r="C243" s="171">
        <f>'COG-M'!P1050</f>
        <v>0</v>
      </c>
      <c r="D243" s="82"/>
      <c r="E243" s="82"/>
      <c r="F243" s="82">
        <f>'COG-M'!P1051</f>
        <v>0</v>
      </c>
      <c r="G243" s="82">
        <f>'COG-M'!P1052</f>
        <v>0</v>
      </c>
      <c r="H243" s="82">
        <f>'COG-M'!P1053</f>
        <v>0</v>
      </c>
      <c r="I243" s="82">
        <f>'COG-M'!P1054</f>
        <v>0</v>
      </c>
      <c r="J243" s="82"/>
      <c r="K243" s="82"/>
      <c r="L243" s="82"/>
      <c r="M243" s="83">
        <f>SUM(C243:L243)</f>
        <v>0</v>
      </c>
    </row>
    <row r="244" spans="1:13" x14ac:dyDescent="0.25">
      <c r="A244" s="169">
        <v>484</v>
      </c>
      <c r="B244" s="170" t="s">
        <v>281</v>
      </c>
      <c r="C244" s="171">
        <f>'COG-M'!P1055</f>
        <v>0</v>
      </c>
      <c r="D244" s="82"/>
      <c r="E244" s="82"/>
      <c r="F244" s="82">
        <f>'COG-M'!P1056</f>
        <v>0</v>
      </c>
      <c r="G244" s="82">
        <f>'COG-M'!P1057</f>
        <v>0</v>
      </c>
      <c r="H244" s="82">
        <f>'COG-M'!P1058</f>
        <v>0</v>
      </c>
      <c r="I244" s="82">
        <f>'COG-M'!P1059</f>
        <v>0</v>
      </c>
      <c r="J244" s="82"/>
      <c r="K244" s="82"/>
      <c r="L244" s="82"/>
      <c r="M244" s="83">
        <f>SUM(C244:L244)</f>
        <v>0</v>
      </c>
    </row>
    <row r="245" spans="1:13" x14ac:dyDescent="0.25">
      <c r="A245" s="169">
        <v>485</v>
      </c>
      <c r="B245" s="170" t="s">
        <v>282</v>
      </c>
      <c r="C245" s="171">
        <f>'COG-M'!P1060</f>
        <v>0</v>
      </c>
      <c r="D245" s="82"/>
      <c r="E245" s="82"/>
      <c r="F245" s="82">
        <f>'COG-M'!P1061</f>
        <v>0</v>
      </c>
      <c r="G245" s="82">
        <f>'COG-M'!P1062</f>
        <v>0</v>
      </c>
      <c r="H245" s="82">
        <f>'COG-M'!P1063</f>
        <v>0</v>
      </c>
      <c r="I245" s="82">
        <f>'COG-M'!P1064</f>
        <v>0</v>
      </c>
      <c r="J245" s="82"/>
      <c r="K245" s="82"/>
      <c r="L245" s="82"/>
      <c r="M245" s="83">
        <f>SUM(C245:L245)</f>
        <v>0</v>
      </c>
    </row>
    <row r="246" spans="1:13" x14ac:dyDescent="0.25">
      <c r="A246" s="176">
        <v>4900</v>
      </c>
      <c r="B246" s="177" t="s">
        <v>283</v>
      </c>
      <c r="C246" s="110">
        <f>SUM(C247:C249)</f>
        <v>0</v>
      </c>
      <c r="D246" s="111">
        <f t="shared" ref="D246:M246" si="56">SUM(D247:D249)</f>
        <v>0</v>
      </c>
      <c r="E246" s="111">
        <f t="shared" si="56"/>
        <v>0</v>
      </c>
      <c r="F246" s="111">
        <f t="shared" si="56"/>
        <v>0</v>
      </c>
      <c r="G246" s="111">
        <f t="shared" si="56"/>
        <v>0</v>
      </c>
      <c r="H246" s="111">
        <f t="shared" si="56"/>
        <v>0</v>
      </c>
      <c r="I246" s="111">
        <f t="shared" si="56"/>
        <v>0</v>
      </c>
      <c r="J246" s="111">
        <f t="shared" si="56"/>
        <v>0</v>
      </c>
      <c r="K246" s="111">
        <f t="shared" si="56"/>
        <v>0</v>
      </c>
      <c r="L246" s="111">
        <f t="shared" si="56"/>
        <v>0</v>
      </c>
      <c r="M246" s="111">
        <f t="shared" si="56"/>
        <v>0</v>
      </c>
    </row>
    <row r="247" spans="1:13" x14ac:dyDescent="0.25">
      <c r="A247" s="169">
        <v>491</v>
      </c>
      <c r="B247" s="170" t="s">
        <v>284</v>
      </c>
      <c r="C247" s="171">
        <f>'COG-M'!P1066</f>
        <v>0</v>
      </c>
      <c r="D247" s="82"/>
      <c r="E247" s="82"/>
      <c r="F247" s="82">
        <f>'COG-M'!P1067</f>
        <v>0</v>
      </c>
      <c r="G247" s="82">
        <f>'COG-M'!P1068</f>
        <v>0</v>
      </c>
      <c r="H247" s="82">
        <f>'COG-M'!P1069</f>
        <v>0</v>
      </c>
      <c r="I247" s="82">
        <f>'COG-M'!P1070</f>
        <v>0</v>
      </c>
      <c r="J247" s="82"/>
      <c r="K247" s="82"/>
      <c r="L247" s="82"/>
      <c r="M247" s="83">
        <f>SUM(C247:L247)</f>
        <v>0</v>
      </c>
    </row>
    <row r="248" spans="1:13" x14ac:dyDescent="0.25">
      <c r="A248" s="169">
        <v>492</v>
      </c>
      <c r="B248" s="170" t="s">
        <v>285</v>
      </c>
      <c r="C248" s="171">
        <f>'COG-M'!P1071</f>
        <v>0</v>
      </c>
      <c r="D248" s="82"/>
      <c r="E248" s="82"/>
      <c r="F248" s="82">
        <f>'COG-M'!P1072</f>
        <v>0</v>
      </c>
      <c r="G248" s="82">
        <f>'COG-M'!P1073</f>
        <v>0</v>
      </c>
      <c r="H248" s="82">
        <f>'COG-M'!P1074</f>
        <v>0</v>
      </c>
      <c r="I248" s="82">
        <f>'COG-M'!P1075</f>
        <v>0</v>
      </c>
      <c r="J248" s="82"/>
      <c r="K248" s="82"/>
      <c r="L248" s="82"/>
      <c r="M248" s="83">
        <f>SUM(C248:L248)</f>
        <v>0</v>
      </c>
    </row>
    <row r="249" spans="1:13" x14ac:dyDescent="0.25">
      <c r="A249" s="169">
        <v>493</v>
      </c>
      <c r="B249" s="170" t="s">
        <v>286</v>
      </c>
      <c r="C249" s="171">
        <f>'COG-M'!P1076</f>
        <v>0</v>
      </c>
      <c r="D249" s="82"/>
      <c r="E249" s="82"/>
      <c r="F249" s="82">
        <f>'COG-M'!P1077</f>
        <v>0</v>
      </c>
      <c r="G249" s="82">
        <f>'COG-M'!P1078</f>
        <v>0</v>
      </c>
      <c r="H249" s="82">
        <f>'COG-M'!P1079</f>
        <v>0</v>
      </c>
      <c r="I249" s="82">
        <f>'COG-M'!P1080</f>
        <v>0</v>
      </c>
      <c r="J249" s="82"/>
      <c r="K249" s="82"/>
      <c r="L249" s="82"/>
      <c r="M249" s="83">
        <f>SUM(C249:L249)</f>
        <v>0</v>
      </c>
    </row>
    <row r="250" spans="1:13" x14ac:dyDescent="0.25">
      <c r="A250" s="178">
        <v>5000</v>
      </c>
      <c r="B250" s="166" t="s">
        <v>287</v>
      </c>
      <c r="C250" s="115">
        <f>C251+C258+C263+C266+C273+C275+C284+C294+C299</f>
        <v>0</v>
      </c>
      <c r="D250" s="116">
        <f t="shared" ref="D250:M250" si="57">D251+D258+D263+D266+D273+D275+D284+D294+D299</f>
        <v>0</v>
      </c>
      <c r="E250" s="116">
        <f t="shared" si="57"/>
        <v>0</v>
      </c>
      <c r="F250" s="116">
        <f t="shared" si="57"/>
        <v>0</v>
      </c>
      <c r="G250" s="116">
        <f t="shared" si="57"/>
        <v>2205700</v>
      </c>
      <c r="H250" s="116">
        <f t="shared" si="57"/>
        <v>0</v>
      </c>
      <c r="I250" s="116">
        <f t="shared" si="57"/>
        <v>0</v>
      </c>
      <c r="J250" s="116">
        <f t="shared" si="57"/>
        <v>0</v>
      </c>
      <c r="K250" s="116">
        <f t="shared" si="57"/>
        <v>0</v>
      </c>
      <c r="L250" s="116">
        <f t="shared" si="57"/>
        <v>0</v>
      </c>
      <c r="M250" s="116">
        <f t="shared" si="57"/>
        <v>2205700</v>
      </c>
    </row>
    <row r="251" spans="1:13" x14ac:dyDescent="0.25">
      <c r="A251" s="176">
        <v>5100</v>
      </c>
      <c r="B251" s="177" t="s">
        <v>288</v>
      </c>
      <c r="C251" s="110">
        <f>SUM(C252:C257)</f>
        <v>0</v>
      </c>
      <c r="D251" s="111">
        <f t="shared" ref="D251:M251" si="58">SUM(D252:D257)</f>
        <v>0</v>
      </c>
      <c r="E251" s="111">
        <f t="shared" si="58"/>
        <v>0</v>
      </c>
      <c r="F251" s="111">
        <f t="shared" si="58"/>
        <v>0</v>
      </c>
      <c r="G251" s="111">
        <f t="shared" si="58"/>
        <v>205700</v>
      </c>
      <c r="H251" s="111">
        <f t="shared" si="58"/>
        <v>0</v>
      </c>
      <c r="I251" s="111">
        <f t="shared" si="58"/>
        <v>0</v>
      </c>
      <c r="J251" s="111">
        <f t="shared" si="58"/>
        <v>0</v>
      </c>
      <c r="K251" s="111">
        <f t="shared" si="58"/>
        <v>0</v>
      </c>
      <c r="L251" s="111">
        <f t="shared" si="58"/>
        <v>0</v>
      </c>
      <c r="M251" s="111">
        <f t="shared" si="58"/>
        <v>205700</v>
      </c>
    </row>
    <row r="252" spans="1:13" x14ac:dyDescent="0.25">
      <c r="A252" s="169">
        <v>511</v>
      </c>
      <c r="B252" s="170" t="s">
        <v>289</v>
      </c>
      <c r="C252" s="171">
        <f>'COG-M'!P1083</f>
        <v>0</v>
      </c>
      <c r="D252" s="82">
        <f>'COG-M'!P1084</f>
        <v>0</v>
      </c>
      <c r="E252" s="82"/>
      <c r="F252" s="82">
        <f>'COG-M'!P1085</f>
        <v>0</v>
      </c>
      <c r="G252" s="82">
        <f>'COG-M'!P1086</f>
        <v>56000</v>
      </c>
      <c r="H252" s="82">
        <f>'COG-M'!P1087</f>
        <v>0</v>
      </c>
      <c r="I252" s="82">
        <f>'COG-M'!P1088</f>
        <v>0</v>
      </c>
      <c r="J252" s="82">
        <f>'COG-M'!P1089</f>
        <v>0</v>
      </c>
      <c r="K252" s="82">
        <f>'COG-M'!P1090</f>
        <v>0</v>
      </c>
      <c r="L252" s="82">
        <f>'COG-M'!P1091</f>
        <v>0</v>
      </c>
      <c r="M252" s="83">
        <f t="shared" ref="M252:M257" si="59">SUM(C252:L252)</f>
        <v>56000</v>
      </c>
    </row>
    <row r="253" spans="1:13" x14ac:dyDescent="0.25">
      <c r="A253" s="169">
        <v>512</v>
      </c>
      <c r="B253" s="170" t="s">
        <v>290</v>
      </c>
      <c r="C253" s="171">
        <f>'COG-M'!P1092</f>
        <v>0</v>
      </c>
      <c r="D253" s="82">
        <f>'COG-M'!P1093</f>
        <v>0</v>
      </c>
      <c r="E253" s="82"/>
      <c r="F253" s="82">
        <f>'COG-M'!P1094</f>
        <v>0</v>
      </c>
      <c r="G253" s="82">
        <f>'COG-M'!P1095</f>
        <v>38700</v>
      </c>
      <c r="H253" s="82">
        <f>'COG-M'!P1096</f>
        <v>0</v>
      </c>
      <c r="I253" s="82">
        <f>'COG-M'!P1097</f>
        <v>0</v>
      </c>
      <c r="J253" s="82">
        <f>'COG-M'!P1098</f>
        <v>0</v>
      </c>
      <c r="K253" s="82">
        <f>'COG-M'!P1099</f>
        <v>0</v>
      </c>
      <c r="L253" s="82">
        <f>'COG-M'!P1100</f>
        <v>0</v>
      </c>
      <c r="M253" s="83">
        <f t="shared" si="59"/>
        <v>38700</v>
      </c>
    </row>
    <row r="254" spans="1:13" x14ac:dyDescent="0.25">
      <c r="A254" s="169">
        <v>513</v>
      </c>
      <c r="B254" s="170" t="s">
        <v>291</v>
      </c>
      <c r="C254" s="171">
        <f>'COG-M'!P1101</f>
        <v>0</v>
      </c>
      <c r="D254" s="82">
        <f>'COG-M'!P1102</f>
        <v>0</v>
      </c>
      <c r="E254" s="82"/>
      <c r="F254" s="82">
        <f>'COG-M'!P1103</f>
        <v>0</v>
      </c>
      <c r="G254" s="82">
        <f>'COG-M'!P1104</f>
        <v>0</v>
      </c>
      <c r="H254" s="82">
        <f>'COG-M'!P1105</f>
        <v>0</v>
      </c>
      <c r="I254" s="82">
        <f>'COG-M'!P1106</f>
        <v>0</v>
      </c>
      <c r="J254" s="82">
        <f>'COG-M'!P1107</f>
        <v>0</v>
      </c>
      <c r="K254" s="82">
        <f>'COG-M'!P1108</f>
        <v>0</v>
      </c>
      <c r="L254" s="82">
        <f>'COG-M'!P1109</f>
        <v>0</v>
      </c>
      <c r="M254" s="83">
        <f t="shared" si="59"/>
        <v>0</v>
      </c>
    </row>
    <row r="255" spans="1:13" x14ac:dyDescent="0.25">
      <c r="A255" s="169">
        <v>514</v>
      </c>
      <c r="B255" s="170" t="s">
        <v>292</v>
      </c>
      <c r="C255" s="171">
        <f>'COG-M'!P1110</f>
        <v>0</v>
      </c>
      <c r="D255" s="82">
        <f>'COG-M'!P1111</f>
        <v>0</v>
      </c>
      <c r="E255" s="82"/>
      <c r="F255" s="82">
        <f>'COG-M'!P1112</f>
        <v>0</v>
      </c>
      <c r="G255" s="82">
        <f>'COG-M'!P1113</f>
        <v>0</v>
      </c>
      <c r="H255" s="82">
        <f>'COG-M'!P1114</f>
        <v>0</v>
      </c>
      <c r="I255" s="82">
        <f>'COG-M'!P1115</f>
        <v>0</v>
      </c>
      <c r="J255" s="82">
        <f>'COG-M'!P1116</f>
        <v>0</v>
      </c>
      <c r="K255" s="82">
        <f>'COG-M'!P1117</f>
        <v>0</v>
      </c>
      <c r="L255" s="82">
        <f>'COG-M'!P1118</f>
        <v>0</v>
      </c>
      <c r="M255" s="83">
        <f t="shared" si="59"/>
        <v>0</v>
      </c>
    </row>
    <row r="256" spans="1:13" x14ac:dyDescent="0.25">
      <c r="A256" s="169">
        <v>515</v>
      </c>
      <c r="B256" s="170" t="s">
        <v>293</v>
      </c>
      <c r="C256" s="171">
        <f>'COG-M'!P1119</f>
        <v>0</v>
      </c>
      <c r="D256" s="82">
        <f>'COG-M'!P1120</f>
        <v>0</v>
      </c>
      <c r="E256" s="82"/>
      <c r="F256" s="82">
        <f>'COG-M'!P1121</f>
        <v>0</v>
      </c>
      <c r="G256" s="82">
        <f>'COG-M'!P1122</f>
        <v>111000</v>
      </c>
      <c r="H256" s="82">
        <f>'COG-M'!P1123</f>
        <v>0</v>
      </c>
      <c r="I256" s="82">
        <f>'COG-M'!P1124</f>
        <v>0</v>
      </c>
      <c r="J256" s="82">
        <f>'COG-M'!P1125</f>
        <v>0</v>
      </c>
      <c r="K256" s="82">
        <f>'COG-M'!P1126</f>
        <v>0</v>
      </c>
      <c r="L256" s="82">
        <f>'COG-M'!P1127</f>
        <v>0</v>
      </c>
      <c r="M256" s="83">
        <f t="shared" si="59"/>
        <v>111000</v>
      </c>
    </row>
    <row r="257" spans="1:13" x14ac:dyDescent="0.25">
      <c r="A257" s="169">
        <v>519</v>
      </c>
      <c r="B257" s="170" t="s">
        <v>294</v>
      </c>
      <c r="C257" s="171">
        <f>'COG-M'!P1128</f>
        <v>0</v>
      </c>
      <c r="D257" s="82">
        <f>'COG-M'!P1129</f>
        <v>0</v>
      </c>
      <c r="E257" s="82"/>
      <c r="F257" s="82">
        <f>'COG-M'!P1130</f>
        <v>0</v>
      </c>
      <c r="G257" s="82">
        <f>'COG-M'!P1131</f>
        <v>0</v>
      </c>
      <c r="H257" s="82">
        <f>'COG-M'!P1132</f>
        <v>0</v>
      </c>
      <c r="I257" s="82">
        <f>'COG-M'!P1133</f>
        <v>0</v>
      </c>
      <c r="J257" s="82">
        <f>'COG-M'!P1134</f>
        <v>0</v>
      </c>
      <c r="K257" s="82">
        <f>'COG-M'!P1135</f>
        <v>0</v>
      </c>
      <c r="L257" s="82">
        <f>'COG-M'!P1136</f>
        <v>0</v>
      </c>
      <c r="M257" s="83">
        <f t="shared" si="59"/>
        <v>0</v>
      </c>
    </row>
    <row r="258" spans="1:13" x14ac:dyDescent="0.25">
      <c r="A258" s="176">
        <v>5200</v>
      </c>
      <c r="B258" s="177" t="s">
        <v>295</v>
      </c>
      <c r="C258" s="110">
        <f>SUM(C259:C262)</f>
        <v>0</v>
      </c>
      <c r="D258" s="111">
        <f t="shared" ref="D258:M258" si="60">SUM(D259:D262)</f>
        <v>0</v>
      </c>
      <c r="E258" s="111">
        <f t="shared" si="60"/>
        <v>0</v>
      </c>
      <c r="F258" s="111">
        <f t="shared" si="60"/>
        <v>0</v>
      </c>
      <c r="G258" s="111">
        <f t="shared" si="60"/>
        <v>0</v>
      </c>
      <c r="H258" s="111">
        <f t="shared" si="60"/>
        <v>0</v>
      </c>
      <c r="I258" s="111">
        <f t="shared" si="60"/>
        <v>0</v>
      </c>
      <c r="J258" s="111">
        <f t="shared" si="60"/>
        <v>0</v>
      </c>
      <c r="K258" s="111">
        <f t="shared" si="60"/>
        <v>0</v>
      </c>
      <c r="L258" s="111">
        <f t="shared" si="60"/>
        <v>0</v>
      </c>
      <c r="M258" s="111">
        <f t="shared" si="60"/>
        <v>0</v>
      </c>
    </row>
    <row r="259" spans="1:13" x14ac:dyDescent="0.25">
      <c r="A259" s="169">
        <v>521</v>
      </c>
      <c r="B259" s="170" t="s">
        <v>296</v>
      </c>
      <c r="C259" s="171">
        <f>'COG-M'!P1138</f>
        <v>0</v>
      </c>
      <c r="D259" s="82">
        <f>'COG-M'!P1139</f>
        <v>0</v>
      </c>
      <c r="E259" s="82"/>
      <c r="F259" s="82">
        <f>'COG-M'!P1140</f>
        <v>0</v>
      </c>
      <c r="G259" s="82">
        <f>'COG-M'!P1141</f>
        <v>0</v>
      </c>
      <c r="H259" s="82">
        <f>'COG-M'!P1142</f>
        <v>0</v>
      </c>
      <c r="I259" s="82">
        <f>'COG-M'!P1143</f>
        <v>0</v>
      </c>
      <c r="J259" s="82">
        <f>'COG-M'!P1144</f>
        <v>0</v>
      </c>
      <c r="K259" s="82">
        <f>'COG-M'!P1145</f>
        <v>0</v>
      </c>
      <c r="L259" s="82">
        <f>'COG-M'!P1146</f>
        <v>0</v>
      </c>
      <c r="M259" s="83">
        <f>SUM(C259:L259)</f>
        <v>0</v>
      </c>
    </row>
    <row r="260" spans="1:13" x14ac:dyDescent="0.25">
      <c r="A260" s="169">
        <v>522</v>
      </c>
      <c r="B260" s="170" t="s">
        <v>297</v>
      </c>
      <c r="C260" s="171">
        <f>'COG-M'!P1147</f>
        <v>0</v>
      </c>
      <c r="D260" s="82">
        <f>'COG-M'!P1148</f>
        <v>0</v>
      </c>
      <c r="E260" s="82"/>
      <c r="F260" s="82">
        <f>'COG-M'!P1149</f>
        <v>0</v>
      </c>
      <c r="G260" s="82">
        <f>'COG-M'!P1150</f>
        <v>0</v>
      </c>
      <c r="H260" s="82">
        <f>'COG-M'!P1151</f>
        <v>0</v>
      </c>
      <c r="I260" s="82">
        <f>'COG-M'!P1152</f>
        <v>0</v>
      </c>
      <c r="J260" s="82">
        <f>'COG-M'!P1153</f>
        <v>0</v>
      </c>
      <c r="K260" s="82">
        <f>'COG-M'!P1154</f>
        <v>0</v>
      </c>
      <c r="L260" s="82">
        <f>'COG-M'!P1155</f>
        <v>0</v>
      </c>
      <c r="M260" s="83">
        <f>SUM(C260:L260)</f>
        <v>0</v>
      </c>
    </row>
    <row r="261" spans="1:13" x14ac:dyDescent="0.25">
      <c r="A261" s="169">
        <v>523</v>
      </c>
      <c r="B261" s="170" t="s">
        <v>298</v>
      </c>
      <c r="C261" s="171">
        <f>'COG-M'!P1156</f>
        <v>0</v>
      </c>
      <c r="D261" s="82">
        <f>'COG-M'!P1157</f>
        <v>0</v>
      </c>
      <c r="E261" s="82"/>
      <c r="F261" s="82"/>
      <c r="G261" s="82">
        <f>'COG-M'!P1158</f>
        <v>0</v>
      </c>
      <c r="H261" s="82">
        <f>'COG-M'!P1159</f>
        <v>0</v>
      </c>
      <c r="I261" s="82">
        <f>'COG-M'!P1160</f>
        <v>0</v>
      </c>
      <c r="J261" s="82">
        <f>'COG-M'!P1161</f>
        <v>0</v>
      </c>
      <c r="K261" s="82">
        <f>'COG-M'!P1162</f>
        <v>0</v>
      </c>
      <c r="L261" s="82">
        <f>'COG-M'!P1163</f>
        <v>0</v>
      </c>
      <c r="M261" s="83">
        <f>SUM(C261:L261)</f>
        <v>0</v>
      </c>
    </row>
    <row r="262" spans="1:13" x14ac:dyDescent="0.25">
      <c r="A262" s="169">
        <v>529</v>
      </c>
      <c r="B262" s="170" t="s">
        <v>299</v>
      </c>
      <c r="C262" s="171">
        <f>'COG-M'!P1164</f>
        <v>0</v>
      </c>
      <c r="D262" s="82">
        <f>'COG-M'!P1165</f>
        <v>0</v>
      </c>
      <c r="E262" s="82"/>
      <c r="F262" s="82">
        <f>'COG-M'!P1166</f>
        <v>0</v>
      </c>
      <c r="G262" s="82">
        <f>'COG-M'!P1167</f>
        <v>0</v>
      </c>
      <c r="H262" s="82">
        <f>'COG-M'!P1168</f>
        <v>0</v>
      </c>
      <c r="I262" s="82">
        <f>'COG-M'!P1169</f>
        <v>0</v>
      </c>
      <c r="J262" s="82">
        <f>'COG-M'!P1170</f>
        <v>0</v>
      </c>
      <c r="K262" s="82">
        <f>'COG-M'!P1171</f>
        <v>0</v>
      </c>
      <c r="L262" s="82">
        <f>'COG-M'!P1172</f>
        <v>0</v>
      </c>
      <c r="M262" s="83">
        <f>SUM(C262:L262)</f>
        <v>0</v>
      </c>
    </row>
    <row r="263" spans="1:13" x14ac:dyDescent="0.25">
      <c r="A263" s="176">
        <v>5300</v>
      </c>
      <c r="B263" s="177" t="s">
        <v>300</v>
      </c>
      <c r="C263" s="110">
        <f>SUM(C264:C265)</f>
        <v>0</v>
      </c>
      <c r="D263" s="111">
        <f t="shared" ref="D263:M263" si="61">SUM(D264:D265)</f>
        <v>0</v>
      </c>
      <c r="E263" s="111">
        <f t="shared" si="61"/>
        <v>0</v>
      </c>
      <c r="F263" s="111">
        <f t="shared" si="61"/>
        <v>0</v>
      </c>
      <c r="G263" s="111">
        <f t="shared" si="61"/>
        <v>0</v>
      </c>
      <c r="H263" s="111">
        <f t="shared" si="61"/>
        <v>0</v>
      </c>
      <c r="I263" s="111">
        <f t="shared" si="61"/>
        <v>0</v>
      </c>
      <c r="J263" s="111">
        <f t="shared" si="61"/>
        <v>0</v>
      </c>
      <c r="K263" s="111">
        <f t="shared" si="61"/>
        <v>0</v>
      </c>
      <c r="L263" s="111">
        <f t="shared" si="61"/>
        <v>0</v>
      </c>
      <c r="M263" s="111">
        <f t="shared" si="61"/>
        <v>0</v>
      </c>
    </row>
    <row r="264" spans="1:13" x14ac:dyDescent="0.25">
      <c r="A264" s="169">
        <v>531</v>
      </c>
      <c r="B264" s="170" t="s">
        <v>301</v>
      </c>
      <c r="C264" s="171">
        <f>'COG-M'!P1174</f>
        <v>0</v>
      </c>
      <c r="D264" s="82">
        <f>'COG-M'!P1175</f>
        <v>0</v>
      </c>
      <c r="E264" s="82"/>
      <c r="F264" s="82">
        <f>'COG-M'!P1176</f>
        <v>0</v>
      </c>
      <c r="G264" s="82">
        <f>'COG-M'!P1177</f>
        <v>0</v>
      </c>
      <c r="H264" s="82">
        <f>'COG-M'!P1178</f>
        <v>0</v>
      </c>
      <c r="I264" s="82">
        <f>'COG-M'!P1179</f>
        <v>0</v>
      </c>
      <c r="J264" s="82">
        <f>'COG-M'!P1180</f>
        <v>0</v>
      </c>
      <c r="K264" s="82">
        <f>'COG-M'!P1181</f>
        <v>0</v>
      </c>
      <c r="L264" s="82">
        <f>'COG-M'!P1182</f>
        <v>0</v>
      </c>
      <c r="M264" s="83">
        <f>SUM(C264:L264)</f>
        <v>0</v>
      </c>
    </row>
    <row r="265" spans="1:13" x14ac:dyDescent="0.25">
      <c r="A265" s="169">
        <v>532</v>
      </c>
      <c r="B265" s="170" t="s">
        <v>302</v>
      </c>
      <c r="C265" s="171">
        <f>'COG-M'!P1183</f>
        <v>0</v>
      </c>
      <c r="D265" s="82">
        <f>'COG-M'!P1184</f>
        <v>0</v>
      </c>
      <c r="E265" s="82"/>
      <c r="F265" s="82">
        <f>'COG-M'!P1185</f>
        <v>0</v>
      </c>
      <c r="G265" s="82">
        <f>'COG-M'!P1186</f>
        <v>0</v>
      </c>
      <c r="H265" s="82">
        <f>'COG-M'!P1187</f>
        <v>0</v>
      </c>
      <c r="I265" s="82">
        <f>'COG-M'!P1188</f>
        <v>0</v>
      </c>
      <c r="J265" s="82">
        <f>'COG-M'!P1189</f>
        <v>0</v>
      </c>
      <c r="K265" s="82">
        <f>'COG-M'!P1190</f>
        <v>0</v>
      </c>
      <c r="L265" s="82">
        <f>'COG-M'!P1191</f>
        <v>0</v>
      </c>
      <c r="M265" s="83">
        <f>SUM(C265:L265)</f>
        <v>0</v>
      </c>
    </row>
    <row r="266" spans="1:13" x14ac:dyDescent="0.25">
      <c r="A266" s="176">
        <v>5400</v>
      </c>
      <c r="B266" s="177" t="s">
        <v>303</v>
      </c>
      <c r="C266" s="110">
        <f>SUM(C267:C272)</f>
        <v>0</v>
      </c>
      <c r="D266" s="111">
        <f t="shared" ref="D266:M266" si="62">SUM(D267:D272)</f>
        <v>0</v>
      </c>
      <c r="E266" s="111">
        <f t="shared" si="62"/>
        <v>0</v>
      </c>
      <c r="F266" s="111">
        <f t="shared" si="62"/>
        <v>0</v>
      </c>
      <c r="G266" s="111">
        <f t="shared" si="62"/>
        <v>2000000</v>
      </c>
      <c r="H266" s="111">
        <f t="shared" si="62"/>
        <v>0</v>
      </c>
      <c r="I266" s="111">
        <f t="shared" si="62"/>
        <v>0</v>
      </c>
      <c r="J266" s="111">
        <f t="shared" si="62"/>
        <v>0</v>
      </c>
      <c r="K266" s="111">
        <f t="shared" si="62"/>
        <v>0</v>
      </c>
      <c r="L266" s="111">
        <f t="shared" si="62"/>
        <v>0</v>
      </c>
      <c r="M266" s="111">
        <f t="shared" si="62"/>
        <v>2000000</v>
      </c>
    </row>
    <row r="267" spans="1:13" x14ac:dyDescent="0.25">
      <c r="A267" s="169">
        <v>541</v>
      </c>
      <c r="B267" s="170" t="s">
        <v>721</v>
      </c>
      <c r="C267" s="171">
        <f>'COG-M'!P1193</f>
        <v>0</v>
      </c>
      <c r="D267" s="82">
        <f>'COG-M'!P1194</f>
        <v>0</v>
      </c>
      <c r="E267" s="82"/>
      <c r="F267" s="82">
        <f>'COG-M'!P1195</f>
        <v>0</v>
      </c>
      <c r="G267" s="82">
        <f>'COG-M'!P1196</f>
        <v>2000000</v>
      </c>
      <c r="H267" s="82">
        <f>'COG-M'!P1197</f>
        <v>0</v>
      </c>
      <c r="I267" s="82">
        <f>'COG-M'!P1198</f>
        <v>0</v>
      </c>
      <c r="J267" s="82">
        <f>'COG-M'!P1199</f>
        <v>0</v>
      </c>
      <c r="K267" s="82">
        <f>'COG-M'!P1200</f>
        <v>0</v>
      </c>
      <c r="L267" s="82">
        <f>'COG-M'!P1201</f>
        <v>0</v>
      </c>
      <c r="M267" s="83">
        <f t="shared" ref="M267:M272" si="63">SUM(C267:L267)</f>
        <v>2000000</v>
      </c>
    </row>
    <row r="268" spans="1:13" x14ac:dyDescent="0.25">
      <c r="A268" s="169">
        <v>542</v>
      </c>
      <c r="B268" s="170" t="s">
        <v>304</v>
      </c>
      <c r="C268" s="171">
        <f>'COG-M'!P1202</f>
        <v>0</v>
      </c>
      <c r="D268" s="82">
        <f>'COG-M'!P1203</f>
        <v>0</v>
      </c>
      <c r="E268" s="82"/>
      <c r="F268" s="82">
        <f>'COG-M'!P1204</f>
        <v>0</v>
      </c>
      <c r="G268" s="82">
        <f>'COG-M'!P1205</f>
        <v>0</v>
      </c>
      <c r="H268" s="82">
        <f>'COG-M'!P1206</f>
        <v>0</v>
      </c>
      <c r="I268" s="82">
        <f>'COG-M'!P1207</f>
        <v>0</v>
      </c>
      <c r="J268" s="82">
        <f>'COG-M'!P1208</f>
        <v>0</v>
      </c>
      <c r="K268" s="82">
        <f>'COG-M'!P1209</f>
        <v>0</v>
      </c>
      <c r="L268" s="82">
        <f>'COG-M'!P1210</f>
        <v>0</v>
      </c>
      <c r="M268" s="83">
        <f t="shared" si="63"/>
        <v>0</v>
      </c>
    </row>
    <row r="269" spans="1:13" x14ac:dyDescent="0.25">
      <c r="A269" s="169">
        <v>543</v>
      </c>
      <c r="B269" s="170" t="s">
        <v>305</v>
      </c>
      <c r="C269" s="171">
        <f>'COG-M'!P1211</f>
        <v>0</v>
      </c>
      <c r="D269" s="82">
        <f>'COG-M'!P1212</f>
        <v>0</v>
      </c>
      <c r="E269" s="82"/>
      <c r="F269" s="82">
        <f>'COG-M'!P1213</f>
        <v>0</v>
      </c>
      <c r="G269" s="82">
        <f>'COG-M'!P1214</f>
        <v>0</v>
      </c>
      <c r="H269" s="82">
        <f>'COG-M'!P1215</f>
        <v>0</v>
      </c>
      <c r="I269" s="82">
        <f>'COG-M'!P1216</f>
        <v>0</v>
      </c>
      <c r="J269" s="82">
        <f>'COG-M'!P1217</f>
        <v>0</v>
      </c>
      <c r="K269" s="82">
        <f>'COG-M'!P1218</f>
        <v>0</v>
      </c>
      <c r="L269" s="82">
        <f>'COG-M'!P1219</f>
        <v>0</v>
      </c>
      <c r="M269" s="83">
        <f t="shared" si="63"/>
        <v>0</v>
      </c>
    </row>
    <row r="270" spans="1:13" x14ac:dyDescent="0.25">
      <c r="A270" s="169">
        <v>544</v>
      </c>
      <c r="B270" s="170" t="s">
        <v>306</v>
      </c>
      <c r="C270" s="171">
        <f>'COG-M'!P1220</f>
        <v>0</v>
      </c>
      <c r="D270" s="82">
        <f>'COG-M'!P1221</f>
        <v>0</v>
      </c>
      <c r="E270" s="82"/>
      <c r="F270" s="82">
        <f>'COG-M'!P1222</f>
        <v>0</v>
      </c>
      <c r="G270" s="82">
        <f>'COG-M'!P1223</f>
        <v>0</v>
      </c>
      <c r="H270" s="82">
        <f>'COG-M'!P1224</f>
        <v>0</v>
      </c>
      <c r="I270" s="82">
        <f>'COG-M'!P1225</f>
        <v>0</v>
      </c>
      <c r="J270" s="82">
        <f>'COG-M'!P1226</f>
        <v>0</v>
      </c>
      <c r="K270" s="82">
        <f>'COG-M'!P1227</f>
        <v>0</v>
      </c>
      <c r="L270" s="82">
        <f>'COG-M'!P1228</f>
        <v>0</v>
      </c>
      <c r="M270" s="83">
        <f t="shared" si="63"/>
        <v>0</v>
      </c>
    </row>
    <row r="271" spans="1:13" x14ac:dyDescent="0.25">
      <c r="A271" s="169">
        <v>545</v>
      </c>
      <c r="B271" s="170" t="s">
        <v>307</v>
      </c>
      <c r="C271" s="171">
        <f>'COG-M'!P1229</f>
        <v>0</v>
      </c>
      <c r="D271" s="82">
        <f>'COG-M'!P1230</f>
        <v>0</v>
      </c>
      <c r="E271" s="82"/>
      <c r="F271" s="82">
        <f>'COG-M'!P1231</f>
        <v>0</v>
      </c>
      <c r="G271" s="82">
        <f>'COG-M'!P1232</f>
        <v>0</v>
      </c>
      <c r="H271" s="82">
        <f>'COG-M'!P1233</f>
        <v>0</v>
      </c>
      <c r="I271" s="82">
        <f>'COG-M'!P1234</f>
        <v>0</v>
      </c>
      <c r="J271" s="82">
        <f>'COG-M'!P1235</f>
        <v>0</v>
      </c>
      <c r="K271" s="82">
        <f>'COG-M'!P1236</f>
        <v>0</v>
      </c>
      <c r="L271" s="82">
        <f>'COG-M'!P1237</f>
        <v>0</v>
      </c>
      <c r="M271" s="83">
        <f t="shared" si="63"/>
        <v>0</v>
      </c>
    </row>
    <row r="272" spans="1:13" x14ac:dyDescent="0.25">
      <c r="A272" s="169">
        <v>549</v>
      </c>
      <c r="B272" s="170" t="s">
        <v>308</v>
      </c>
      <c r="C272" s="171">
        <f>'COG-M'!P1238</f>
        <v>0</v>
      </c>
      <c r="D272" s="82">
        <f>'COG-M'!P1239</f>
        <v>0</v>
      </c>
      <c r="E272" s="82"/>
      <c r="F272" s="82">
        <f>'COG-M'!P1240</f>
        <v>0</v>
      </c>
      <c r="G272" s="82">
        <f>'COG-M'!P1241</f>
        <v>0</v>
      </c>
      <c r="H272" s="82">
        <f>'COG-M'!P1242</f>
        <v>0</v>
      </c>
      <c r="I272" s="82">
        <f>'COG-M'!P1243</f>
        <v>0</v>
      </c>
      <c r="J272" s="82">
        <f>'COG-M'!P1244</f>
        <v>0</v>
      </c>
      <c r="K272" s="82">
        <f>'COG-M'!P1245</f>
        <v>0</v>
      </c>
      <c r="L272" s="82">
        <f>'COG-M'!P1246</f>
        <v>0</v>
      </c>
      <c r="M272" s="83">
        <f t="shared" si="63"/>
        <v>0</v>
      </c>
    </row>
    <row r="273" spans="1:13" x14ac:dyDescent="0.25">
      <c r="A273" s="176">
        <v>5500</v>
      </c>
      <c r="B273" s="177" t="s">
        <v>309</v>
      </c>
      <c r="C273" s="110">
        <f>SUM(C274)</f>
        <v>0</v>
      </c>
      <c r="D273" s="111">
        <f t="shared" ref="D273:M273" si="64">SUM(D274)</f>
        <v>0</v>
      </c>
      <c r="E273" s="111">
        <f t="shared" si="64"/>
        <v>0</v>
      </c>
      <c r="F273" s="111">
        <f t="shared" si="64"/>
        <v>0</v>
      </c>
      <c r="G273" s="111">
        <f t="shared" si="64"/>
        <v>0</v>
      </c>
      <c r="H273" s="111">
        <f t="shared" si="64"/>
        <v>0</v>
      </c>
      <c r="I273" s="111">
        <f t="shared" si="64"/>
        <v>0</v>
      </c>
      <c r="J273" s="111">
        <f t="shared" si="64"/>
        <v>0</v>
      </c>
      <c r="K273" s="111">
        <f t="shared" si="64"/>
        <v>0</v>
      </c>
      <c r="L273" s="111">
        <f t="shared" si="64"/>
        <v>0</v>
      </c>
      <c r="M273" s="111">
        <f t="shared" si="64"/>
        <v>0</v>
      </c>
    </row>
    <row r="274" spans="1:13" x14ac:dyDescent="0.25">
      <c r="A274" s="169">
        <v>551</v>
      </c>
      <c r="B274" s="170" t="s">
        <v>310</v>
      </c>
      <c r="C274" s="171">
        <f>'COG-M'!P1248</f>
        <v>0</v>
      </c>
      <c r="D274" s="82">
        <f>'COG-M'!P1249</f>
        <v>0</v>
      </c>
      <c r="E274" s="82"/>
      <c r="F274" s="82">
        <f>'COG-M'!P1250</f>
        <v>0</v>
      </c>
      <c r="G274" s="82">
        <f>'COG-M'!P1251</f>
        <v>0</v>
      </c>
      <c r="H274" s="82">
        <f>'COG-M'!P1252</f>
        <v>0</v>
      </c>
      <c r="I274" s="82">
        <f>'COG-M'!P1253</f>
        <v>0</v>
      </c>
      <c r="J274" s="82">
        <f>'COG-M'!P1254</f>
        <v>0</v>
      </c>
      <c r="K274" s="82">
        <f>'COG-M'!P1255</f>
        <v>0</v>
      </c>
      <c r="L274" s="82">
        <f>'COG-M'!P1256</f>
        <v>0</v>
      </c>
      <c r="M274" s="83">
        <f>SUM(C274:L274)</f>
        <v>0</v>
      </c>
    </row>
    <row r="275" spans="1:13" x14ac:dyDescent="0.25">
      <c r="A275" s="176">
        <v>5600</v>
      </c>
      <c r="B275" s="177" t="s">
        <v>311</v>
      </c>
      <c r="C275" s="110">
        <f>SUM(C276:C283)</f>
        <v>0</v>
      </c>
      <c r="D275" s="111">
        <f t="shared" ref="D275:M275" si="65">SUM(D276:D283)</f>
        <v>0</v>
      </c>
      <c r="E275" s="111">
        <f t="shared" si="65"/>
        <v>0</v>
      </c>
      <c r="F275" s="111">
        <f t="shared" si="65"/>
        <v>0</v>
      </c>
      <c r="G275" s="111">
        <f t="shared" si="65"/>
        <v>0</v>
      </c>
      <c r="H275" s="111">
        <f t="shared" si="65"/>
        <v>0</v>
      </c>
      <c r="I275" s="111">
        <f t="shared" si="65"/>
        <v>0</v>
      </c>
      <c r="J275" s="111">
        <f t="shared" si="65"/>
        <v>0</v>
      </c>
      <c r="K275" s="111">
        <f t="shared" si="65"/>
        <v>0</v>
      </c>
      <c r="L275" s="111">
        <f t="shared" si="65"/>
        <v>0</v>
      </c>
      <c r="M275" s="111">
        <f t="shared" si="65"/>
        <v>0</v>
      </c>
    </row>
    <row r="276" spans="1:13" x14ac:dyDescent="0.25">
      <c r="A276" s="169">
        <v>561</v>
      </c>
      <c r="B276" s="170" t="s">
        <v>312</v>
      </c>
      <c r="C276" s="171">
        <f>'COG-M'!P1258</f>
        <v>0</v>
      </c>
      <c r="D276" s="82">
        <f>'COG-M'!P1259</f>
        <v>0</v>
      </c>
      <c r="E276" s="82"/>
      <c r="F276" s="82">
        <f>'COG-M'!P1260</f>
        <v>0</v>
      </c>
      <c r="G276" s="82">
        <f>'COG-M'!P1261</f>
        <v>0</v>
      </c>
      <c r="H276" s="82">
        <f>'COG-M'!P1262</f>
        <v>0</v>
      </c>
      <c r="I276" s="82">
        <f>'COG-M'!P1263</f>
        <v>0</v>
      </c>
      <c r="J276" s="82">
        <f>'COG-M'!P1264</f>
        <v>0</v>
      </c>
      <c r="K276" s="82">
        <f>'COG-M'!P1265</f>
        <v>0</v>
      </c>
      <c r="L276" s="82">
        <f>'COG-M'!P1266</f>
        <v>0</v>
      </c>
      <c r="M276" s="83">
        <f t="shared" ref="M276:M283" si="66">SUM(C276:L276)</f>
        <v>0</v>
      </c>
    </row>
    <row r="277" spans="1:13" x14ac:dyDescent="0.25">
      <c r="A277" s="169">
        <v>562</v>
      </c>
      <c r="B277" s="170" t="s">
        <v>313</v>
      </c>
      <c r="C277" s="171">
        <f>'COG-M'!P1267</f>
        <v>0</v>
      </c>
      <c r="D277" s="82">
        <f>'COG-M'!P1268</f>
        <v>0</v>
      </c>
      <c r="E277" s="82"/>
      <c r="F277" s="82">
        <f>'COG-M'!P1269</f>
        <v>0</v>
      </c>
      <c r="G277" s="82">
        <f>'COG-M'!P1270</f>
        <v>0</v>
      </c>
      <c r="H277" s="82">
        <f>'COG-M'!P1271</f>
        <v>0</v>
      </c>
      <c r="I277" s="82">
        <f>'COG-M'!P1272</f>
        <v>0</v>
      </c>
      <c r="J277" s="82">
        <f>'COG-M'!P1273</f>
        <v>0</v>
      </c>
      <c r="K277" s="82">
        <f>'COG-M'!P1274</f>
        <v>0</v>
      </c>
      <c r="L277" s="82">
        <f>'COG-M'!P1275</f>
        <v>0</v>
      </c>
      <c r="M277" s="83">
        <f t="shared" si="66"/>
        <v>0</v>
      </c>
    </row>
    <row r="278" spans="1:13" x14ac:dyDescent="0.25">
      <c r="A278" s="169">
        <v>563</v>
      </c>
      <c r="B278" s="170" t="s">
        <v>314</v>
      </c>
      <c r="C278" s="171">
        <f>'COG-M'!P1276</f>
        <v>0</v>
      </c>
      <c r="D278" s="82">
        <f>'COG-M'!P1277</f>
        <v>0</v>
      </c>
      <c r="E278" s="82"/>
      <c r="F278" s="82">
        <f>'COG-M'!P1278</f>
        <v>0</v>
      </c>
      <c r="G278" s="82">
        <f>'COG-M'!P1279</f>
        <v>0</v>
      </c>
      <c r="H278" s="82">
        <f>'COG-M'!P1280</f>
        <v>0</v>
      </c>
      <c r="I278" s="82">
        <f>'COG-M'!P1281</f>
        <v>0</v>
      </c>
      <c r="J278" s="82">
        <f>'COG-M'!P1282</f>
        <v>0</v>
      </c>
      <c r="K278" s="82">
        <f>'COG-M'!P1283</f>
        <v>0</v>
      </c>
      <c r="L278" s="82">
        <f>'COG-M'!P1284</f>
        <v>0</v>
      </c>
      <c r="M278" s="83">
        <f t="shared" si="66"/>
        <v>0</v>
      </c>
    </row>
    <row r="279" spans="1:13" ht="30" x14ac:dyDescent="0.25">
      <c r="A279" s="169">
        <v>564</v>
      </c>
      <c r="B279" s="170" t="s">
        <v>315</v>
      </c>
      <c r="C279" s="171">
        <f>'COG-M'!P1285</f>
        <v>0</v>
      </c>
      <c r="D279" s="82">
        <f>'COG-M'!P1286</f>
        <v>0</v>
      </c>
      <c r="E279" s="82"/>
      <c r="F279" s="82">
        <f>'COG-M'!P1287</f>
        <v>0</v>
      </c>
      <c r="G279" s="82">
        <f>'COG-M'!P1288</f>
        <v>0</v>
      </c>
      <c r="H279" s="82">
        <f>'COG-M'!P1289</f>
        <v>0</v>
      </c>
      <c r="I279" s="82">
        <f>'COG-M'!P1290</f>
        <v>0</v>
      </c>
      <c r="J279" s="82">
        <f>'COG-M'!P1291</f>
        <v>0</v>
      </c>
      <c r="K279" s="82">
        <f>'COG-M'!P1292</f>
        <v>0</v>
      </c>
      <c r="L279" s="82">
        <f>'COG-M'!P1293</f>
        <v>0</v>
      </c>
      <c r="M279" s="83">
        <f t="shared" si="66"/>
        <v>0</v>
      </c>
    </row>
    <row r="280" spans="1:13" x14ac:dyDescent="0.25">
      <c r="A280" s="169">
        <v>565</v>
      </c>
      <c r="B280" s="170" t="s">
        <v>316</v>
      </c>
      <c r="C280" s="171">
        <f>'COG-M'!P1294</f>
        <v>0</v>
      </c>
      <c r="D280" s="82">
        <f>'COG-M'!P1295</f>
        <v>0</v>
      </c>
      <c r="E280" s="82"/>
      <c r="F280" s="82">
        <f>'COG-M'!P1296</f>
        <v>0</v>
      </c>
      <c r="G280" s="82">
        <f>'COG-M'!P1297</f>
        <v>0</v>
      </c>
      <c r="H280" s="82">
        <f>'COG-M'!P1298</f>
        <v>0</v>
      </c>
      <c r="I280" s="82">
        <f>'COG-M'!P1299</f>
        <v>0</v>
      </c>
      <c r="J280" s="82">
        <f>'COG-M'!P1300</f>
        <v>0</v>
      </c>
      <c r="K280" s="82">
        <f>'COG-M'!P1301</f>
        <v>0</v>
      </c>
      <c r="L280" s="82">
        <f>'COG-M'!P1302</f>
        <v>0</v>
      </c>
      <c r="M280" s="83">
        <f t="shared" si="66"/>
        <v>0</v>
      </c>
    </row>
    <row r="281" spans="1:13" x14ac:dyDescent="0.25">
      <c r="A281" s="169">
        <v>566</v>
      </c>
      <c r="B281" s="170" t="s">
        <v>317</v>
      </c>
      <c r="C281" s="171">
        <f>'COG-M'!P1303</f>
        <v>0</v>
      </c>
      <c r="D281" s="82">
        <f>'COG-M'!P1304</f>
        <v>0</v>
      </c>
      <c r="E281" s="82"/>
      <c r="F281" s="82">
        <f>'COG-M'!P1305</f>
        <v>0</v>
      </c>
      <c r="G281" s="82">
        <f>'COG-M'!P1306</f>
        <v>0</v>
      </c>
      <c r="H281" s="82">
        <f>'COG-M'!P1307</f>
        <v>0</v>
      </c>
      <c r="I281" s="82">
        <f>'COG-M'!P1308</f>
        <v>0</v>
      </c>
      <c r="J281" s="82">
        <f>'COG-M'!P1309</f>
        <v>0</v>
      </c>
      <c r="K281" s="82">
        <f>'COG-M'!P1310</f>
        <v>0</v>
      </c>
      <c r="L281" s="82">
        <f>'COG-M'!P1311</f>
        <v>0</v>
      </c>
      <c r="M281" s="83">
        <f t="shared" si="66"/>
        <v>0</v>
      </c>
    </row>
    <row r="282" spans="1:13" x14ac:dyDescent="0.25">
      <c r="A282" s="169">
        <v>567</v>
      </c>
      <c r="B282" s="170" t="s">
        <v>318</v>
      </c>
      <c r="C282" s="171">
        <f>'COG-M'!P1312</f>
        <v>0</v>
      </c>
      <c r="D282" s="82">
        <f>'COG-M'!P1313</f>
        <v>0</v>
      </c>
      <c r="E282" s="82"/>
      <c r="F282" s="82">
        <f>'COG-M'!P1314</f>
        <v>0</v>
      </c>
      <c r="G282" s="82">
        <f>'COG-M'!P1315</f>
        <v>0</v>
      </c>
      <c r="H282" s="82">
        <f>'COG-M'!P1316</f>
        <v>0</v>
      </c>
      <c r="I282" s="82">
        <f>'COG-M'!P1317</f>
        <v>0</v>
      </c>
      <c r="J282" s="82">
        <f>'COG-M'!P1318</f>
        <v>0</v>
      </c>
      <c r="K282" s="82">
        <f>'COG-M'!P1319</f>
        <v>0</v>
      </c>
      <c r="L282" s="82">
        <f>'COG-M'!P1320</f>
        <v>0</v>
      </c>
      <c r="M282" s="83">
        <f t="shared" si="66"/>
        <v>0</v>
      </c>
    </row>
    <row r="283" spans="1:13" x14ac:dyDescent="0.25">
      <c r="A283" s="169">
        <v>569</v>
      </c>
      <c r="B283" s="170" t="s">
        <v>319</v>
      </c>
      <c r="C283" s="171">
        <f>'COG-M'!P1321</f>
        <v>0</v>
      </c>
      <c r="D283" s="82">
        <f>'COG-M'!P1322</f>
        <v>0</v>
      </c>
      <c r="E283" s="82"/>
      <c r="F283" s="82">
        <f>'COG-M'!P1323</f>
        <v>0</v>
      </c>
      <c r="G283" s="82">
        <f>'COG-M'!P1324</f>
        <v>0</v>
      </c>
      <c r="H283" s="82">
        <f>'COG-M'!P1325</f>
        <v>0</v>
      </c>
      <c r="I283" s="82">
        <f>'COG-M'!P1326</f>
        <v>0</v>
      </c>
      <c r="J283" s="82">
        <f>'COG-M'!P1327</f>
        <v>0</v>
      </c>
      <c r="K283" s="82">
        <f>'COG-M'!P1328</f>
        <v>0</v>
      </c>
      <c r="L283" s="82">
        <f>'COG-M'!P1329</f>
        <v>0</v>
      </c>
      <c r="M283" s="83">
        <f t="shared" si="66"/>
        <v>0</v>
      </c>
    </row>
    <row r="284" spans="1:13" x14ac:dyDescent="0.25">
      <c r="A284" s="176">
        <v>5700</v>
      </c>
      <c r="B284" s="177" t="s">
        <v>320</v>
      </c>
      <c r="C284" s="110">
        <f>SUM(C285:C293)</f>
        <v>0</v>
      </c>
      <c r="D284" s="111">
        <f t="shared" ref="D284:M284" si="67">SUM(D285:D293)</f>
        <v>0</v>
      </c>
      <c r="E284" s="111">
        <f t="shared" si="67"/>
        <v>0</v>
      </c>
      <c r="F284" s="111">
        <f t="shared" si="67"/>
        <v>0</v>
      </c>
      <c r="G284" s="111">
        <f t="shared" si="67"/>
        <v>0</v>
      </c>
      <c r="H284" s="111">
        <f t="shared" si="67"/>
        <v>0</v>
      </c>
      <c r="I284" s="111">
        <f t="shared" si="67"/>
        <v>0</v>
      </c>
      <c r="J284" s="111">
        <f t="shared" si="67"/>
        <v>0</v>
      </c>
      <c r="K284" s="111">
        <f t="shared" si="67"/>
        <v>0</v>
      </c>
      <c r="L284" s="111">
        <f t="shared" si="67"/>
        <v>0</v>
      </c>
      <c r="M284" s="111">
        <f t="shared" si="67"/>
        <v>0</v>
      </c>
    </row>
    <row r="285" spans="1:13" x14ac:dyDescent="0.25">
      <c r="A285" s="169">
        <v>571</v>
      </c>
      <c r="B285" s="170" t="s">
        <v>321</v>
      </c>
      <c r="C285" s="171">
        <f>'COG-M'!P1331</f>
        <v>0</v>
      </c>
      <c r="D285" s="82">
        <f>'COG-M'!P1332</f>
        <v>0</v>
      </c>
      <c r="E285" s="82"/>
      <c r="F285" s="82">
        <f>'COG-M'!P1333</f>
        <v>0</v>
      </c>
      <c r="G285" s="82">
        <f>'COG-M'!P1334</f>
        <v>0</v>
      </c>
      <c r="H285" s="82">
        <f>'COG-M'!P1335</f>
        <v>0</v>
      </c>
      <c r="I285" s="82">
        <f>'COG-M'!P1336</f>
        <v>0</v>
      </c>
      <c r="J285" s="82">
        <f>'COG-M'!P1337</f>
        <v>0</v>
      </c>
      <c r="K285" s="82">
        <f>'COG-M'!P1338</f>
        <v>0</v>
      </c>
      <c r="L285" s="82">
        <f>'COG-M'!P1339</f>
        <v>0</v>
      </c>
      <c r="M285" s="83">
        <f t="shared" ref="M285:M293" si="68">SUM(C285:L285)</f>
        <v>0</v>
      </c>
    </row>
    <row r="286" spans="1:13" x14ac:dyDescent="0.25">
      <c r="A286" s="169">
        <v>572</v>
      </c>
      <c r="B286" s="170" t="s">
        <v>322</v>
      </c>
      <c r="C286" s="171">
        <f>'COG-M'!P1340</f>
        <v>0</v>
      </c>
      <c r="D286" s="82">
        <f>'COG-M'!P1341</f>
        <v>0</v>
      </c>
      <c r="E286" s="82"/>
      <c r="F286" s="82">
        <f>'COG-M'!P1342</f>
        <v>0</v>
      </c>
      <c r="G286" s="82">
        <f>'COG-M'!P1343</f>
        <v>0</v>
      </c>
      <c r="H286" s="82">
        <f>'COG-M'!P1344</f>
        <v>0</v>
      </c>
      <c r="I286" s="82">
        <f>'COG-M'!P1345</f>
        <v>0</v>
      </c>
      <c r="J286" s="82">
        <f>'COG-M'!P1346</f>
        <v>0</v>
      </c>
      <c r="K286" s="82">
        <f>'COG-M'!P1347</f>
        <v>0</v>
      </c>
      <c r="L286" s="82">
        <f>'COG-M'!P1348</f>
        <v>0</v>
      </c>
      <c r="M286" s="83">
        <f t="shared" si="68"/>
        <v>0</v>
      </c>
    </row>
    <row r="287" spans="1:13" x14ac:dyDescent="0.25">
      <c r="A287" s="169">
        <v>573</v>
      </c>
      <c r="B287" s="170" t="s">
        <v>323</v>
      </c>
      <c r="C287" s="171">
        <f>'COG-M'!P1349</f>
        <v>0</v>
      </c>
      <c r="D287" s="82">
        <f>'COG-M'!P1350</f>
        <v>0</v>
      </c>
      <c r="E287" s="82"/>
      <c r="F287" s="82">
        <f>'COG-M'!P1351</f>
        <v>0</v>
      </c>
      <c r="G287" s="82">
        <f>'COG-M'!P1352</f>
        <v>0</v>
      </c>
      <c r="H287" s="82">
        <f>'COG-M'!P1353</f>
        <v>0</v>
      </c>
      <c r="I287" s="82">
        <f>'COG-M'!P1354</f>
        <v>0</v>
      </c>
      <c r="J287" s="82">
        <f>'COG-M'!P1355</f>
        <v>0</v>
      </c>
      <c r="K287" s="82">
        <f>'COG-M'!P1356</f>
        <v>0</v>
      </c>
      <c r="L287" s="82">
        <f>'COG-M'!P1357</f>
        <v>0</v>
      </c>
      <c r="M287" s="83">
        <f t="shared" si="68"/>
        <v>0</v>
      </c>
    </row>
    <row r="288" spans="1:13" x14ac:dyDescent="0.25">
      <c r="A288" s="169">
        <v>574</v>
      </c>
      <c r="B288" s="170" t="s">
        <v>324</v>
      </c>
      <c r="C288" s="171">
        <f>'COG-M'!P1358</f>
        <v>0</v>
      </c>
      <c r="D288" s="82">
        <f>'COG-M'!P1359</f>
        <v>0</v>
      </c>
      <c r="E288" s="82"/>
      <c r="F288" s="82">
        <f>'COG-M'!P1360</f>
        <v>0</v>
      </c>
      <c r="G288" s="82">
        <f>'COG-M'!P1361</f>
        <v>0</v>
      </c>
      <c r="H288" s="82">
        <f>'COG-M'!P1362</f>
        <v>0</v>
      </c>
      <c r="I288" s="82">
        <f>'COG-M'!P1363</f>
        <v>0</v>
      </c>
      <c r="J288" s="82">
        <f>'COG-M'!P1364</f>
        <v>0</v>
      </c>
      <c r="K288" s="82">
        <f>'COG-M'!P1365</f>
        <v>0</v>
      </c>
      <c r="L288" s="82">
        <f>'COG-M'!P1366</f>
        <v>0</v>
      </c>
      <c r="M288" s="83">
        <f t="shared" si="68"/>
        <v>0</v>
      </c>
    </row>
    <row r="289" spans="1:13" x14ac:dyDescent="0.25">
      <c r="A289" s="169">
        <v>575</v>
      </c>
      <c r="B289" s="170" t="s">
        <v>325</v>
      </c>
      <c r="C289" s="171">
        <f>'COG-M'!P1367</f>
        <v>0</v>
      </c>
      <c r="D289" s="82">
        <f>'COG-M'!P1368</f>
        <v>0</v>
      </c>
      <c r="E289" s="82"/>
      <c r="F289" s="82">
        <f>'COG-M'!P1369</f>
        <v>0</v>
      </c>
      <c r="G289" s="82">
        <f>'COG-M'!P1370</f>
        <v>0</v>
      </c>
      <c r="H289" s="82">
        <f>'COG-M'!P1371</f>
        <v>0</v>
      </c>
      <c r="I289" s="82">
        <f>'COG-M'!P1372</f>
        <v>0</v>
      </c>
      <c r="J289" s="82">
        <f>'COG-M'!P1373</f>
        <v>0</v>
      </c>
      <c r="K289" s="82">
        <f>'COG-M'!P1374</f>
        <v>0</v>
      </c>
      <c r="L289" s="82">
        <f>'COG-M'!P1375</f>
        <v>0</v>
      </c>
      <c r="M289" s="83">
        <f t="shared" si="68"/>
        <v>0</v>
      </c>
    </row>
    <row r="290" spans="1:13" x14ac:dyDescent="0.25">
      <c r="A290" s="169">
        <v>576</v>
      </c>
      <c r="B290" s="170" t="s">
        <v>326</v>
      </c>
      <c r="C290" s="171">
        <f>'COG-M'!P1376</f>
        <v>0</v>
      </c>
      <c r="D290" s="82">
        <f>'COG-M'!P1377</f>
        <v>0</v>
      </c>
      <c r="E290" s="82"/>
      <c r="F290" s="82">
        <f>'COG-M'!P1378</f>
        <v>0</v>
      </c>
      <c r="G290" s="82">
        <f>'COG-M'!P1379</f>
        <v>0</v>
      </c>
      <c r="H290" s="82">
        <f>'COG-M'!P1380</f>
        <v>0</v>
      </c>
      <c r="I290" s="82">
        <f>'COG-M'!P1381</f>
        <v>0</v>
      </c>
      <c r="J290" s="82">
        <f>'COG-M'!P1382</f>
        <v>0</v>
      </c>
      <c r="K290" s="82">
        <f>'COG-M'!P1383</f>
        <v>0</v>
      </c>
      <c r="L290" s="82">
        <f>'COG-M'!P1384</f>
        <v>0</v>
      </c>
      <c r="M290" s="83">
        <f t="shared" si="68"/>
        <v>0</v>
      </c>
    </row>
    <row r="291" spans="1:13" x14ac:dyDescent="0.25">
      <c r="A291" s="169">
        <v>577</v>
      </c>
      <c r="B291" s="170" t="s">
        <v>327</v>
      </c>
      <c r="C291" s="171">
        <f>'COG-M'!P1385</f>
        <v>0</v>
      </c>
      <c r="D291" s="82">
        <f>'COG-M'!P1386</f>
        <v>0</v>
      </c>
      <c r="E291" s="82"/>
      <c r="F291" s="82">
        <f>'COG-M'!P1387</f>
        <v>0</v>
      </c>
      <c r="G291" s="82">
        <f>'COG-M'!P1388</f>
        <v>0</v>
      </c>
      <c r="H291" s="82">
        <f>'COG-M'!P1389</f>
        <v>0</v>
      </c>
      <c r="I291" s="82">
        <f>'COG-M'!P1390</f>
        <v>0</v>
      </c>
      <c r="J291" s="82">
        <f>'COG-M'!P1391</f>
        <v>0</v>
      </c>
      <c r="K291" s="82">
        <f>'COG-M'!P1392</f>
        <v>0</v>
      </c>
      <c r="L291" s="82">
        <f>'COG-M'!P1393</f>
        <v>0</v>
      </c>
      <c r="M291" s="83">
        <f t="shared" si="68"/>
        <v>0</v>
      </c>
    </row>
    <row r="292" spans="1:13" x14ac:dyDescent="0.25">
      <c r="A292" s="169">
        <v>578</v>
      </c>
      <c r="B292" s="170" t="s">
        <v>328</v>
      </c>
      <c r="C292" s="171">
        <f>'COG-M'!P1394</f>
        <v>0</v>
      </c>
      <c r="D292" s="82">
        <f>'COG-M'!P1395</f>
        <v>0</v>
      </c>
      <c r="E292" s="82"/>
      <c r="F292" s="82">
        <f>'COG-M'!P1396</f>
        <v>0</v>
      </c>
      <c r="G292" s="82">
        <f>'COG-M'!P1397</f>
        <v>0</v>
      </c>
      <c r="H292" s="82">
        <f>'COG-M'!P1398</f>
        <v>0</v>
      </c>
      <c r="I292" s="82">
        <f>'COG-M'!P1399</f>
        <v>0</v>
      </c>
      <c r="J292" s="82">
        <f>'COG-M'!P1400</f>
        <v>0</v>
      </c>
      <c r="K292" s="82">
        <f>'COG-M'!P1401</f>
        <v>0</v>
      </c>
      <c r="L292" s="82">
        <f>'COG-M'!P1402</f>
        <v>0</v>
      </c>
      <c r="M292" s="83">
        <f t="shared" si="68"/>
        <v>0</v>
      </c>
    </row>
    <row r="293" spans="1:13" x14ac:dyDescent="0.25">
      <c r="A293" s="169">
        <v>579</v>
      </c>
      <c r="B293" s="170" t="s">
        <v>329</v>
      </c>
      <c r="C293" s="171">
        <f>'COG-M'!P1403</f>
        <v>0</v>
      </c>
      <c r="D293" s="82">
        <f>'COG-M'!P1404</f>
        <v>0</v>
      </c>
      <c r="E293" s="82"/>
      <c r="F293" s="82">
        <f>'COG-M'!P1405</f>
        <v>0</v>
      </c>
      <c r="G293" s="82">
        <f>'COG-M'!P1406</f>
        <v>0</v>
      </c>
      <c r="H293" s="82">
        <f>'COG-M'!P1407</f>
        <v>0</v>
      </c>
      <c r="I293" s="82">
        <f>'COG-M'!P1408</f>
        <v>0</v>
      </c>
      <c r="J293" s="82">
        <f>'COG-M'!P1409</f>
        <v>0</v>
      </c>
      <c r="K293" s="82">
        <f>'COG-M'!P1410</f>
        <v>0</v>
      </c>
      <c r="L293" s="82">
        <f>'COG-M'!P1411</f>
        <v>0</v>
      </c>
      <c r="M293" s="83">
        <f t="shared" si="68"/>
        <v>0</v>
      </c>
    </row>
    <row r="294" spans="1:13" x14ac:dyDescent="0.25">
      <c r="A294" s="176">
        <v>5800</v>
      </c>
      <c r="B294" s="177" t="s">
        <v>330</v>
      </c>
      <c r="C294" s="110">
        <f>SUM(C295:C298)</f>
        <v>0</v>
      </c>
      <c r="D294" s="111">
        <f t="shared" ref="D294:M294" si="69">SUM(D295:D298)</f>
        <v>0</v>
      </c>
      <c r="E294" s="111">
        <f t="shared" si="69"/>
        <v>0</v>
      </c>
      <c r="F294" s="111">
        <f t="shared" si="69"/>
        <v>0</v>
      </c>
      <c r="G294" s="111">
        <f t="shared" si="69"/>
        <v>0</v>
      </c>
      <c r="H294" s="111">
        <f t="shared" si="69"/>
        <v>0</v>
      </c>
      <c r="I294" s="111">
        <f t="shared" si="69"/>
        <v>0</v>
      </c>
      <c r="J294" s="111">
        <f t="shared" si="69"/>
        <v>0</v>
      </c>
      <c r="K294" s="111">
        <f t="shared" si="69"/>
        <v>0</v>
      </c>
      <c r="L294" s="111">
        <f t="shared" si="69"/>
        <v>0</v>
      </c>
      <c r="M294" s="111">
        <f t="shared" si="69"/>
        <v>0</v>
      </c>
    </row>
    <row r="295" spans="1:13" x14ac:dyDescent="0.25">
      <c r="A295" s="169">
        <v>581</v>
      </c>
      <c r="B295" s="170" t="s">
        <v>331</v>
      </c>
      <c r="C295" s="171">
        <f>'COG-M'!P1413</f>
        <v>0</v>
      </c>
      <c r="D295" s="82">
        <f>'COG-M'!P1414</f>
        <v>0</v>
      </c>
      <c r="E295" s="82"/>
      <c r="F295" s="82">
        <f>'COG-M'!P1415</f>
        <v>0</v>
      </c>
      <c r="G295" s="82">
        <f>'COG-M'!P1416</f>
        <v>0</v>
      </c>
      <c r="H295" s="82">
        <f>'COG-M'!P1417</f>
        <v>0</v>
      </c>
      <c r="I295" s="82">
        <f>'COG-M'!P1418</f>
        <v>0</v>
      </c>
      <c r="J295" s="82">
        <f>'COG-M'!P1419</f>
        <v>0</v>
      </c>
      <c r="K295" s="82">
        <f>'COG-M'!P1420</f>
        <v>0</v>
      </c>
      <c r="L295" s="82">
        <f>'COG-M'!P1421</f>
        <v>0</v>
      </c>
      <c r="M295" s="83">
        <f>SUM(C295:L295)</f>
        <v>0</v>
      </c>
    </row>
    <row r="296" spans="1:13" x14ac:dyDescent="0.25">
      <c r="A296" s="169">
        <v>582</v>
      </c>
      <c r="B296" s="170" t="s">
        <v>332</v>
      </c>
      <c r="C296" s="171">
        <f>'COG-M'!P1422</f>
        <v>0</v>
      </c>
      <c r="D296" s="82">
        <f>'COG-M'!P1423</f>
        <v>0</v>
      </c>
      <c r="E296" s="82"/>
      <c r="F296" s="82">
        <f>'COG-M'!P1424</f>
        <v>0</v>
      </c>
      <c r="G296" s="82">
        <f>'COG-M'!P1425</f>
        <v>0</v>
      </c>
      <c r="H296" s="82">
        <f>'COG-M'!P1426</f>
        <v>0</v>
      </c>
      <c r="I296" s="82">
        <f>'COG-M'!P1427</f>
        <v>0</v>
      </c>
      <c r="J296" s="82">
        <f>'COG-M'!P1428</f>
        <v>0</v>
      </c>
      <c r="K296" s="82">
        <f>'COG-M'!P1429</f>
        <v>0</v>
      </c>
      <c r="L296" s="82">
        <f>'COG-M'!P1430</f>
        <v>0</v>
      </c>
      <c r="M296" s="83">
        <f>SUM(C296:L296)</f>
        <v>0</v>
      </c>
    </row>
    <row r="297" spans="1:13" x14ac:dyDescent="0.25">
      <c r="A297" s="169">
        <v>583</v>
      </c>
      <c r="B297" s="170" t="s">
        <v>333</v>
      </c>
      <c r="C297" s="171">
        <f>'COG-M'!P1431</f>
        <v>0</v>
      </c>
      <c r="D297" s="82">
        <f>'COG-M'!P1432</f>
        <v>0</v>
      </c>
      <c r="E297" s="82"/>
      <c r="F297" s="82">
        <f>'COG-M'!P1433</f>
        <v>0</v>
      </c>
      <c r="G297" s="82">
        <f>'COG-M'!P1434</f>
        <v>0</v>
      </c>
      <c r="H297" s="82">
        <f>'COG-M'!P1435</f>
        <v>0</v>
      </c>
      <c r="I297" s="82">
        <f>'COG-M'!P1436</f>
        <v>0</v>
      </c>
      <c r="J297" s="82">
        <f>'COG-M'!P1437</f>
        <v>0</v>
      </c>
      <c r="K297" s="82">
        <f>'COG-M'!P1438</f>
        <v>0</v>
      </c>
      <c r="L297" s="82">
        <f>'COG-M'!P1439</f>
        <v>0</v>
      </c>
      <c r="M297" s="83">
        <f>SUM(C297:L297)</f>
        <v>0</v>
      </c>
    </row>
    <row r="298" spans="1:13" x14ac:dyDescent="0.25">
      <c r="A298" s="169">
        <v>589</v>
      </c>
      <c r="B298" s="170" t="s">
        <v>334</v>
      </c>
      <c r="C298" s="171">
        <f>'COG-M'!P1440</f>
        <v>0</v>
      </c>
      <c r="D298" s="82">
        <f>'COG-M'!P1441</f>
        <v>0</v>
      </c>
      <c r="E298" s="82"/>
      <c r="F298" s="82">
        <f>'COG-M'!P1442</f>
        <v>0</v>
      </c>
      <c r="G298" s="82">
        <f>'COG-M'!P1443</f>
        <v>0</v>
      </c>
      <c r="H298" s="82">
        <f>'COG-M'!P1444</f>
        <v>0</v>
      </c>
      <c r="I298" s="82">
        <f>'COG-M'!P1445</f>
        <v>0</v>
      </c>
      <c r="J298" s="82">
        <f>'COG-M'!P1446</f>
        <v>0</v>
      </c>
      <c r="K298" s="82">
        <f>'COG-M'!P1447</f>
        <v>0</v>
      </c>
      <c r="L298" s="82">
        <f>'COG-M'!P1448</f>
        <v>0</v>
      </c>
      <c r="M298" s="83">
        <f>SUM(C298:L298)</f>
        <v>0</v>
      </c>
    </row>
    <row r="299" spans="1:13" x14ac:dyDescent="0.25">
      <c r="A299" s="176">
        <v>5900</v>
      </c>
      <c r="B299" s="177" t="s">
        <v>335</v>
      </c>
      <c r="C299" s="110">
        <f>SUM(C300:C308)</f>
        <v>0</v>
      </c>
      <c r="D299" s="111">
        <f t="shared" ref="D299:M299" si="70">SUM(D300:D308)</f>
        <v>0</v>
      </c>
      <c r="E299" s="111">
        <f t="shared" si="70"/>
        <v>0</v>
      </c>
      <c r="F299" s="111">
        <f t="shared" si="70"/>
        <v>0</v>
      </c>
      <c r="G299" s="111">
        <f t="shared" si="70"/>
        <v>0</v>
      </c>
      <c r="H299" s="111">
        <f t="shared" si="70"/>
        <v>0</v>
      </c>
      <c r="I299" s="111">
        <f t="shared" si="70"/>
        <v>0</v>
      </c>
      <c r="J299" s="111">
        <f t="shared" si="70"/>
        <v>0</v>
      </c>
      <c r="K299" s="111">
        <f t="shared" si="70"/>
        <v>0</v>
      </c>
      <c r="L299" s="111">
        <f t="shared" si="70"/>
        <v>0</v>
      </c>
      <c r="M299" s="111">
        <f t="shared" si="70"/>
        <v>0</v>
      </c>
    </row>
    <row r="300" spans="1:13" x14ac:dyDescent="0.25">
      <c r="A300" s="169">
        <v>591</v>
      </c>
      <c r="B300" s="170" t="s">
        <v>336</v>
      </c>
      <c r="C300" s="171">
        <f>'COG-M'!P1450</f>
        <v>0</v>
      </c>
      <c r="D300" s="82">
        <f>'COG-M'!P1451</f>
        <v>0</v>
      </c>
      <c r="E300" s="82"/>
      <c r="F300" s="82">
        <f>'COG-M'!P1452</f>
        <v>0</v>
      </c>
      <c r="G300" s="82">
        <f>'COG-M'!P1453</f>
        <v>0</v>
      </c>
      <c r="H300" s="82">
        <f>'COG-M'!P1454</f>
        <v>0</v>
      </c>
      <c r="I300" s="82">
        <f>'COG-M'!P1455</f>
        <v>0</v>
      </c>
      <c r="J300" s="82">
        <f>'COG-M'!P1456</f>
        <v>0</v>
      </c>
      <c r="K300" s="82">
        <f>'COG-M'!P1457</f>
        <v>0</v>
      </c>
      <c r="L300" s="82">
        <f>'COG-M'!P1458</f>
        <v>0</v>
      </c>
      <c r="M300" s="83">
        <f t="shared" ref="M300:M308" si="71">SUM(C300:L300)</f>
        <v>0</v>
      </c>
    </row>
    <row r="301" spans="1:13" x14ac:dyDescent="0.25">
      <c r="A301" s="169">
        <v>592</v>
      </c>
      <c r="B301" s="170" t="s">
        <v>337</v>
      </c>
      <c r="C301" s="171">
        <f>'COG-M'!P1459</f>
        <v>0</v>
      </c>
      <c r="D301" s="82">
        <f>'COG-M'!P1460</f>
        <v>0</v>
      </c>
      <c r="E301" s="82"/>
      <c r="F301" s="82">
        <f>'COG-M'!P1461</f>
        <v>0</v>
      </c>
      <c r="G301" s="82">
        <f>'COG-M'!P1462</f>
        <v>0</v>
      </c>
      <c r="H301" s="82">
        <f>'COG-M'!P1463</f>
        <v>0</v>
      </c>
      <c r="I301" s="82">
        <f>'COG-M'!P1464</f>
        <v>0</v>
      </c>
      <c r="J301" s="82">
        <f>'COG-M'!P1465</f>
        <v>0</v>
      </c>
      <c r="K301" s="82">
        <f>'COG-M'!P1466</f>
        <v>0</v>
      </c>
      <c r="L301" s="82">
        <f>'COG-M'!P1467</f>
        <v>0</v>
      </c>
      <c r="M301" s="83">
        <f t="shared" si="71"/>
        <v>0</v>
      </c>
    </row>
    <row r="302" spans="1:13" x14ac:dyDescent="0.25">
      <c r="A302" s="169">
        <v>593</v>
      </c>
      <c r="B302" s="170" t="s">
        <v>338</v>
      </c>
      <c r="C302" s="171">
        <f>'COG-M'!P1468</f>
        <v>0</v>
      </c>
      <c r="D302" s="82">
        <f>'COG-M'!P1469</f>
        <v>0</v>
      </c>
      <c r="E302" s="82"/>
      <c r="F302" s="82">
        <f>'COG-M'!P1470</f>
        <v>0</v>
      </c>
      <c r="G302" s="82">
        <f>'COG-M'!P1471</f>
        <v>0</v>
      </c>
      <c r="H302" s="82">
        <f>'COG-M'!P1472</f>
        <v>0</v>
      </c>
      <c r="I302" s="82">
        <f>'COG-M'!P1473</f>
        <v>0</v>
      </c>
      <c r="J302" s="82">
        <f>'COG-M'!P1474</f>
        <v>0</v>
      </c>
      <c r="K302" s="82">
        <f>'COG-M'!P1475</f>
        <v>0</v>
      </c>
      <c r="L302" s="82">
        <f>'COG-M'!P1476</f>
        <v>0</v>
      </c>
      <c r="M302" s="83">
        <f t="shared" si="71"/>
        <v>0</v>
      </c>
    </row>
    <row r="303" spans="1:13" x14ac:dyDescent="0.25">
      <c r="A303" s="169">
        <v>594</v>
      </c>
      <c r="B303" s="170" t="s">
        <v>339</v>
      </c>
      <c r="C303" s="171">
        <f>'COG-M'!P1477</f>
        <v>0</v>
      </c>
      <c r="D303" s="82">
        <f>'COG-M'!P1478</f>
        <v>0</v>
      </c>
      <c r="E303" s="82"/>
      <c r="F303" s="82">
        <f>'COG-M'!P1479</f>
        <v>0</v>
      </c>
      <c r="G303" s="82">
        <f>'COG-M'!P1480</f>
        <v>0</v>
      </c>
      <c r="H303" s="82">
        <f>'COG-M'!P1481</f>
        <v>0</v>
      </c>
      <c r="I303" s="82">
        <f>'COG-M'!P1482</f>
        <v>0</v>
      </c>
      <c r="J303" s="82">
        <f>'COG-M'!P1483</f>
        <v>0</v>
      </c>
      <c r="K303" s="82">
        <f>'COG-M'!P1484</f>
        <v>0</v>
      </c>
      <c r="L303" s="82">
        <f>'COG-M'!P1485</f>
        <v>0</v>
      </c>
      <c r="M303" s="83">
        <f t="shared" si="71"/>
        <v>0</v>
      </c>
    </row>
    <row r="304" spans="1:13" x14ac:dyDescent="0.25">
      <c r="A304" s="169">
        <v>595</v>
      </c>
      <c r="B304" s="170" t="s">
        <v>340</v>
      </c>
      <c r="C304" s="171">
        <f>'COG-M'!P1486</f>
        <v>0</v>
      </c>
      <c r="D304" s="82">
        <f>'COG-M'!P1487</f>
        <v>0</v>
      </c>
      <c r="E304" s="82"/>
      <c r="F304" s="82">
        <f>'COG-M'!P1488</f>
        <v>0</v>
      </c>
      <c r="G304" s="82">
        <f>'COG-M'!P1489</f>
        <v>0</v>
      </c>
      <c r="H304" s="82">
        <f>'COG-M'!P1490</f>
        <v>0</v>
      </c>
      <c r="I304" s="82">
        <f>'COG-M'!P1491</f>
        <v>0</v>
      </c>
      <c r="J304" s="82">
        <f>'COG-M'!P1492</f>
        <v>0</v>
      </c>
      <c r="K304" s="82">
        <f>'COG-M'!P1493</f>
        <v>0</v>
      </c>
      <c r="L304" s="82">
        <f>'COG-M'!P1494</f>
        <v>0</v>
      </c>
      <c r="M304" s="83">
        <f t="shared" si="71"/>
        <v>0</v>
      </c>
    </row>
    <row r="305" spans="1:13" x14ac:dyDescent="0.25">
      <c r="A305" s="169">
        <v>596</v>
      </c>
      <c r="B305" s="170" t="s">
        <v>341</v>
      </c>
      <c r="C305" s="171">
        <f>'COG-M'!P1495</f>
        <v>0</v>
      </c>
      <c r="D305" s="82">
        <f>'COG-M'!P1496</f>
        <v>0</v>
      </c>
      <c r="E305" s="82"/>
      <c r="F305" s="82">
        <f>'COG-M'!P1497</f>
        <v>0</v>
      </c>
      <c r="G305" s="82">
        <f>'COG-M'!P1498</f>
        <v>0</v>
      </c>
      <c r="H305" s="82">
        <f>'COG-M'!P1499</f>
        <v>0</v>
      </c>
      <c r="I305" s="82">
        <f>'COG-M'!P1500</f>
        <v>0</v>
      </c>
      <c r="J305" s="82">
        <f>'COG-M'!P1501</f>
        <v>0</v>
      </c>
      <c r="K305" s="82">
        <f>'COG-M'!P1502</f>
        <v>0</v>
      </c>
      <c r="L305" s="82">
        <f>'COG-M'!P1503</f>
        <v>0</v>
      </c>
      <c r="M305" s="83">
        <f t="shared" si="71"/>
        <v>0</v>
      </c>
    </row>
    <row r="306" spans="1:13" x14ac:dyDescent="0.25">
      <c r="A306" s="169">
        <v>597</v>
      </c>
      <c r="B306" s="170" t="s">
        <v>342</v>
      </c>
      <c r="C306" s="171">
        <f>'COG-M'!P1504</f>
        <v>0</v>
      </c>
      <c r="D306" s="82">
        <f>'COG-M'!P1505</f>
        <v>0</v>
      </c>
      <c r="E306" s="82"/>
      <c r="F306" s="82">
        <f>'COG-M'!P1506</f>
        <v>0</v>
      </c>
      <c r="G306" s="82">
        <f>'COG-M'!P1507</f>
        <v>0</v>
      </c>
      <c r="H306" s="82">
        <f>'COG-M'!P1508</f>
        <v>0</v>
      </c>
      <c r="I306" s="82">
        <f>'COG-M'!P1509</f>
        <v>0</v>
      </c>
      <c r="J306" s="82">
        <f>'COG-M'!P1510</f>
        <v>0</v>
      </c>
      <c r="K306" s="82">
        <f>'COG-M'!P1511</f>
        <v>0</v>
      </c>
      <c r="L306" s="82">
        <f>'COG-M'!P1512</f>
        <v>0</v>
      </c>
      <c r="M306" s="83">
        <f t="shared" si="71"/>
        <v>0</v>
      </c>
    </row>
    <row r="307" spans="1:13" x14ac:dyDescent="0.25">
      <c r="A307" s="169">
        <v>598</v>
      </c>
      <c r="B307" s="170" t="s">
        <v>343</v>
      </c>
      <c r="C307" s="171">
        <f>'COG-M'!P1513</f>
        <v>0</v>
      </c>
      <c r="D307" s="82">
        <f>'COG-M'!P1514</f>
        <v>0</v>
      </c>
      <c r="E307" s="82"/>
      <c r="F307" s="82">
        <f>'COG-M'!P1515</f>
        <v>0</v>
      </c>
      <c r="G307" s="82">
        <f>'COG-M'!P1516</f>
        <v>0</v>
      </c>
      <c r="H307" s="82">
        <f>'COG-M'!P1517</f>
        <v>0</v>
      </c>
      <c r="I307" s="82">
        <f>'COG-M'!P1518</f>
        <v>0</v>
      </c>
      <c r="J307" s="82">
        <f>'COG-M'!P1519</f>
        <v>0</v>
      </c>
      <c r="K307" s="82">
        <f>'COG-M'!P1520</f>
        <v>0</v>
      </c>
      <c r="L307" s="82">
        <f>'COG-M'!P1521</f>
        <v>0</v>
      </c>
      <c r="M307" s="83">
        <f t="shared" si="71"/>
        <v>0</v>
      </c>
    </row>
    <row r="308" spans="1:13" x14ac:dyDescent="0.25">
      <c r="A308" s="169">
        <v>599</v>
      </c>
      <c r="B308" s="170" t="s">
        <v>344</v>
      </c>
      <c r="C308" s="171">
        <f>'COG-M'!P1522</f>
        <v>0</v>
      </c>
      <c r="D308" s="82">
        <f>'COG-M'!P1523</f>
        <v>0</v>
      </c>
      <c r="E308" s="82"/>
      <c r="F308" s="82">
        <f>'COG-M'!P1524</f>
        <v>0</v>
      </c>
      <c r="G308" s="82">
        <f>'COG-M'!P1525</f>
        <v>0</v>
      </c>
      <c r="H308" s="82">
        <f>'COG-M'!P1526</f>
        <v>0</v>
      </c>
      <c r="I308" s="82">
        <f>'COG-M'!P1527</f>
        <v>0</v>
      </c>
      <c r="J308" s="82">
        <f>'COG-M'!P1528</f>
        <v>0</v>
      </c>
      <c r="K308" s="82">
        <f>'COG-M'!P1529</f>
        <v>0</v>
      </c>
      <c r="L308" s="82">
        <f>'COG-M'!P1530</f>
        <v>0</v>
      </c>
      <c r="M308" s="83">
        <f t="shared" si="71"/>
        <v>0</v>
      </c>
    </row>
    <row r="309" spans="1:13" x14ac:dyDescent="0.25">
      <c r="A309" s="178">
        <v>6000</v>
      </c>
      <c r="B309" s="166" t="s">
        <v>345</v>
      </c>
      <c r="C309" s="115">
        <f>C310+C319+C328</f>
        <v>3019557</v>
      </c>
      <c r="D309" s="116">
        <f t="shared" ref="D309:M309" si="72">D310+D319+D328</f>
        <v>0</v>
      </c>
      <c r="E309" s="116">
        <f t="shared" si="72"/>
        <v>0</v>
      </c>
      <c r="F309" s="116">
        <f t="shared" si="72"/>
        <v>0</v>
      </c>
      <c r="G309" s="116">
        <f t="shared" si="72"/>
        <v>24913457</v>
      </c>
      <c r="H309" s="116">
        <f t="shared" si="72"/>
        <v>0</v>
      </c>
      <c r="I309" s="116">
        <f t="shared" si="72"/>
        <v>0</v>
      </c>
      <c r="J309" s="116">
        <f t="shared" si="72"/>
        <v>8236231</v>
      </c>
      <c r="K309" s="116">
        <f t="shared" si="72"/>
        <v>6000000</v>
      </c>
      <c r="L309" s="116">
        <f t="shared" si="72"/>
        <v>0</v>
      </c>
      <c r="M309" s="116">
        <f t="shared" si="72"/>
        <v>42169245</v>
      </c>
    </row>
    <row r="310" spans="1:13" x14ac:dyDescent="0.25">
      <c r="A310" s="176">
        <v>6100</v>
      </c>
      <c r="B310" s="177" t="s">
        <v>346</v>
      </c>
      <c r="C310" s="110">
        <f>SUM(C311:C318)</f>
        <v>3019557</v>
      </c>
      <c r="D310" s="111">
        <f t="shared" ref="D310:M310" si="73">SUM(D311:D318)</f>
        <v>0</v>
      </c>
      <c r="E310" s="111">
        <f t="shared" si="73"/>
        <v>0</v>
      </c>
      <c r="F310" s="111">
        <f t="shared" si="73"/>
        <v>0</v>
      </c>
      <c r="G310" s="111">
        <f t="shared" si="73"/>
        <v>24913457</v>
      </c>
      <c r="H310" s="111">
        <f t="shared" si="73"/>
        <v>0</v>
      </c>
      <c r="I310" s="111">
        <f t="shared" si="73"/>
        <v>0</v>
      </c>
      <c r="J310" s="111">
        <f t="shared" si="73"/>
        <v>8236231</v>
      </c>
      <c r="K310" s="111">
        <f t="shared" si="73"/>
        <v>0</v>
      </c>
      <c r="L310" s="111">
        <f t="shared" si="73"/>
        <v>0</v>
      </c>
      <c r="M310" s="111">
        <f t="shared" si="73"/>
        <v>36169245</v>
      </c>
    </row>
    <row r="311" spans="1:13" x14ac:dyDescent="0.25">
      <c r="A311" s="169">
        <v>611</v>
      </c>
      <c r="B311" s="170" t="s">
        <v>347</v>
      </c>
      <c r="C311" s="171">
        <f>'COG-M'!P1533</f>
        <v>0</v>
      </c>
      <c r="D311" s="82">
        <f>'COG-M'!P1534</f>
        <v>0</v>
      </c>
      <c r="E311" s="82"/>
      <c r="F311" s="82">
        <f>'COG-M'!P1535</f>
        <v>0</v>
      </c>
      <c r="G311" s="82">
        <f>'COG-M'!P1536</f>
        <v>0</v>
      </c>
      <c r="H311" s="82">
        <f>'COG-M'!P1537</f>
        <v>0</v>
      </c>
      <c r="I311" s="82">
        <f>'COG-M'!P1538</f>
        <v>0</v>
      </c>
      <c r="J311" s="82">
        <f>'COG-M'!P1539</f>
        <v>0</v>
      </c>
      <c r="K311" s="82">
        <f>'COG-M'!P1540</f>
        <v>0</v>
      </c>
      <c r="L311" s="82">
        <f>'COG-M'!P1541</f>
        <v>0</v>
      </c>
      <c r="M311" s="83">
        <f t="shared" ref="M311:M318" si="74">SUM(C311:L311)</f>
        <v>0</v>
      </c>
    </row>
    <row r="312" spans="1:13" x14ac:dyDescent="0.25">
      <c r="A312" s="169">
        <v>612</v>
      </c>
      <c r="B312" s="170" t="s">
        <v>348</v>
      </c>
      <c r="C312" s="171">
        <f>'COG-M'!P1542</f>
        <v>0</v>
      </c>
      <c r="D312" s="82">
        <f>'COG-M'!P1543</f>
        <v>0</v>
      </c>
      <c r="E312" s="82"/>
      <c r="F312" s="82">
        <f>'COG-M'!P1544</f>
        <v>0</v>
      </c>
      <c r="G312" s="82">
        <f>'COG-M'!P1545</f>
        <v>2631600</v>
      </c>
      <c r="H312" s="82">
        <f>'COG-M'!P1546</f>
        <v>0</v>
      </c>
      <c r="I312" s="82">
        <f>'COG-M'!P1547</f>
        <v>0</v>
      </c>
      <c r="J312" s="82">
        <f>'COG-M'!P1548</f>
        <v>0</v>
      </c>
      <c r="K312" s="82">
        <f>'COG-M'!P1549</f>
        <v>0</v>
      </c>
      <c r="L312" s="82">
        <f>'COG-M'!P1550</f>
        <v>0</v>
      </c>
      <c r="M312" s="83">
        <f t="shared" si="74"/>
        <v>2631600</v>
      </c>
    </row>
    <row r="313" spans="1:13" ht="30" x14ac:dyDescent="0.25">
      <c r="A313" s="169">
        <v>613</v>
      </c>
      <c r="B313" s="170" t="s">
        <v>349</v>
      </c>
      <c r="C313" s="171">
        <f>'COG-M'!P1551</f>
        <v>0</v>
      </c>
      <c r="D313" s="82">
        <f>'COG-M'!P1552</f>
        <v>0</v>
      </c>
      <c r="E313" s="82"/>
      <c r="F313" s="82">
        <f>'COG-M'!P1553</f>
        <v>0</v>
      </c>
      <c r="G313" s="82">
        <f>'COG-M'!P1554</f>
        <v>0</v>
      </c>
      <c r="H313" s="82">
        <f>'COG-M'!P1555</f>
        <v>0</v>
      </c>
      <c r="I313" s="82">
        <f>'COG-M'!P1556</f>
        <v>0</v>
      </c>
      <c r="J313" s="82">
        <f>'COG-M'!P1557</f>
        <v>1740528</v>
      </c>
      <c r="K313" s="82">
        <f>'COG-M'!P1558</f>
        <v>0</v>
      </c>
      <c r="L313" s="82">
        <f>'COG-M'!P1559</f>
        <v>0</v>
      </c>
      <c r="M313" s="83">
        <f t="shared" si="74"/>
        <v>1740528</v>
      </c>
    </row>
    <row r="314" spans="1:13" x14ac:dyDescent="0.25">
      <c r="A314" s="169">
        <v>614</v>
      </c>
      <c r="B314" s="170" t="s">
        <v>350</v>
      </c>
      <c r="C314" s="171">
        <f>'COG-M'!P1560</f>
        <v>0</v>
      </c>
      <c r="D314" s="82">
        <f>'COG-M'!P1561</f>
        <v>0</v>
      </c>
      <c r="E314" s="82"/>
      <c r="F314" s="82">
        <f>'COG-M'!P1562</f>
        <v>0</v>
      </c>
      <c r="G314" s="82">
        <f>'COG-M'!P1563</f>
        <v>0</v>
      </c>
      <c r="H314" s="82">
        <f>'COG-M'!P1564</f>
        <v>0</v>
      </c>
      <c r="I314" s="82">
        <f>'COG-M'!P1565</f>
        <v>0</v>
      </c>
      <c r="J314" s="82">
        <f>'COG-M'!P1566</f>
        <v>0</v>
      </c>
      <c r="K314" s="82">
        <f>'COG-M'!P1567</f>
        <v>0</v>
      </c>
      <c r="L314" s="82">
        <f>'COG-M'!P1568</f>
        <v>0</v>
      </c>
      <c r="M314" s="83">
        <f t="shared" si="74"/>
        <v>0</v>
      </c>
    </row>
    <row r="315" spans="1:13" x14ac:dyDescent="0.25">
      <c r="A315" s="169">
        <v>615</v>
      </c>
      <c r="B315" s="170" t="s">
        <v>351</v>
      </c>
      <c r="C315" s="171">
        <f>'COG-M'!P1569</f>
        <v>3019557</v>
      </c>
      <c r="D315" s="82">
        <f>'COG-M'!P1570</f>
        <v>0</v>
      </c>
      <c r="E315" s="82"/>
      <c r="F315" s="82">
        <f>'COG-M'!P1571</f>
        <v>0</v>
      </c>
      <c r="G315" s="82">
        <f>'COG-M'!P1572</f>
        <v>22281857</v>
      </c>
      <c r="H315" s="82">
        <f>'COG-M'!P1573</f>
        <v>0</v>
      </c>
      <c r="I315" s="82">
        <f>'COG-M'!P1574</f>
        <v>0</v>
      </c>
      <c r="J315" s="82">
        <f>'COG-M'!P1575</f>
        <v>6495703</v>
      </c>
      <c r="K315" s="82">
        <f>'COG-M'!P1576</f>
        <v>0</v>
      </c>
      <c r="L315" s="82">
        <f>'COG-M'!P1577</f>
        <v>0</v>
      </c>
      <c r="M315" s="83">
        <f t="shared" si="74"/>
        <v>31797117</v>
      </c>
    </row>
    <row r="316" spans="1:13" x14ac:dyDescent="0.25">
      <c r="A316" s="169">
        <v>616</v>
      </c>
      <c r="B316" s="170" t="s">
        <v>352</v>
      </c>
      <c r="C316" s="171">
        <f>'COG-M'!P1578</f>
        <v>0</v>
      </c>
      <c r="D316" s="82">
        <f>'COG-M'!P1579</f>
        <v>0</v>
      </c>
      <c r="E316" s="82"/>
      <c r="F316" s="82">
        <f>'COG-M'!P1580</f>
        <v>0</v>
      </c>
      <c r="G316" s="82">
        <f>'COG-M'!P1581</f>
        <v>0</v>
      </c>
      <c r="H316" s="82">
        <f>'COG-M'!P1582</f>
        <v>0</v>
      </c>
      <c r="I316" s="82">
        <f>'COG-M'!P1583</f>
        <v>0</v>
      </c>
      <c r="J316" s="82">
        <f>'COG-M'!P1584</f>
        <v>0</v>
      </c>
      <c r="K316" s="82">
        <f>'COG-M'!P1585</f>
        <v>0</v>
      </c>
      <c r="L316" s="82">
        <f>'COG-M'!P1586</f>
        <v>0</v>
      </c>
      <c r="M316" s="83">
        <f t="shared" si="74"/>
        <v>0</v>
      </c>
    </row>
    <row r="317" spans="1:13" x14ac:dyDescent="0.25">
      <c r="A317" s="169">
        <v>617</v>
      </c>
      <c r="B317" s="170" t="s">
        <v>353</v>
      </c>
      <c r="C317" s="171">
        <f>'COG-M'!P1587</f>
        <v>0</v>
      </c>
      <c r="D317" s="82">
        <f>'COG-M'!P1588</f>
        <v>0</v>
      </c>
      <c r="E317" s="82"/>
      <c r="F317" s="82">
        <f>'COG-M'!P1589</f>
        <v>0</v>
      </c>
      <c r="G317" s="82">
        <f>'COG-M'!P1590</f>
        <v>0</v>
      </c>
      <c r="H317" s="82">
        <f>'COG-M'!P1591</f>
        <v>0</v>
      </c>
      <c r="I317" s="82">
        <f>'COG-M'!P1592</f>
        <v>0</v>
      </c>
      <c r="J317" s="82">
        <f>'COG-M'!P1593</f>
        <v>0</v>
      </c>
      <c r="K317" s="82">
        <f>'COG-M'!P1594</f>
        <v>0</v>
      </c>
      <c r="L317" s="82">
        <f>'COG-M'!P1595</f>
        <v>0</v>
      </c>
      <c r="M317" s="83">
        <f t="shared" si="74"/>
        <v>0</v>
      </c>
    </row>
    <row r="318" spans="1:13" x14ac:dyDescent="0.25">
      <c r="A318" s="169">
        <v>619</v>
      </c>
      <c r="B318" s="170" t="s">
        <v>722</v>
      </c>
      <c r="C318" s="171">
        <f>'COG-M'!P1596</f>
        <v>0</v>
      </c>
      <c r="D318" s="82">
        <f>'COG-M'!P1597</f>
        <v>0</v>
      </c>
      <c r="E318" s="82"/>
      <c r="F318" s="82">
        <f>'COG-M'!P1598</f>
        <v>0</v>
      </c>
      <c r="G318" s="82">
        <f>'COG-M'!P1599</f>
        <v>0</v>
      </c>
      <c r="H318" s="82">
        <f>'COG-M'!P1600</f>
        <v>0</v>
      </c>
      <c r="I318" s="82">
        <f>'COG-M'!P1601</f>
        <v>0</v>
      </c>
      <c r="J318" s="82">
        <f>'COG-M'!P1602</f>
        <v>0</v>
      </c>
      <c r="K318" s="82">
        <f>'COG-M'!P1603</f>
        <v>0</v>
      </c>
      <c r="L318" s="82">
        <f>'COG-M'!P1604</f>
        <v>0</v>
      </c>
      <c r="M318" s="83">
        <f t="shared" si="74"/>
        <v>0</v>
      </c>
    </row>
    <row r="319" spans="1:13" x14ac:dyDescent="0.25">
      <c r="A319" s="176">
        <v>6200</v>
      </c>
      <c r="B319" s="177" t="s">
        <v>354</v>
      </c>
      <c r="C319" s="110">
        <f>SUM(C320:C327)</f>
        <v>0</v>
      </c>
      <c r="D319" s="111">
        <f t="shared" ref="D319:M319" si="75">SUM(D320:D327)</f>
        <v>0</v>
      </c>
      <c r="E319" s="111">
        <f t="shared" si="75"/>
        <v>0</v>
      </c>
      <c r="F319" s="111">
        <f t="shared" si="75"/>
        <v>0</v>
      </c>
      <c r="G319" s="111">
        <f t="shared" si="75"/>
        <v>0</v>
      </c>
      <c r="H319" s="111">
        <f t="shared" si="75"/>
        <v>0</v>
      </c>
      <c r="I319" s="111">
        <f t="shared" si="75"/>
        <v>0</v>
      </c>
      <c r="J319" s="111">
        <f t="shared" si="75"/>
        <v>0</v>
      </c>
      <c r="K319" s="111">
        <f t="shared" si="75"/>
        <v>6000000</v>
      </c>
      <c r="L319" s="111">
        <f t="shared" si="75"/>
        <v>0</v>
      </c>
      <c r="M319" s="111">
        <f t="shared" si="75"/>
        <v>6000000</v>
      </c>
    </row>
    <row r="320" spans="1:13" x14ac:dyDescent="0.25">
      <c r="A320" s="169">
        <v>621</v>
      </c>
      <c r="B320" s="170" t="s">
        <v>347</v>
      </c>
      <c r="C320" s="171">
        <f>'COG-M'!P1606</f>
        <v>0</v>
      </c>
      <c r="D320" s="82">
        <f>'COG-M'!P1607</f>
        <v>0</v>
      </c>
      <c r="E320" s="82"/>
      <c r="F320" s="82">
        <f>'COG-M'!P1608</f>
        <v>0</v>
      </c>
      <c r="G320" s="82">
        <f>'COG-M'!P1609</f>
        <v>0</v>
      </c>
      <c r="H320" s="82">
        <f>'COG-M'!P1610</f>
        <v>0</v>
      </c>
      <c r="I320" s="82">
        <f>'COG-M'!P1611</f>
        <v>0</v>
      </c>
      <c r="J320" s="82">
        <f>'COG-M'!P1612</f>
        <v>0</v>
      </c>
      <c r="K320" s="82">
        <f>'COG-M'!P1613</f>
        <v>0</v>
      </c>
      <c r="L320" s="82">
        <f>'COG-M'!P1614</f>
        <v>0</v>
      </c>
      <c r="M320" s="83">
        <f t="shared" ref="M320:M327" si="76">SUM(C320:L320)</f>
        <v>0</v>
      </c>
    </row>
    <row r="321" spans="1:13" x14ac:dyDescent="0.25">
      <c r="A321" s="169">
        <v>622</v>
      </c>
      <c r="B321" s="170" t="s">
        <v>355</v>
      </c>
      <c r="C321" s="171">
        <f>'COG-M'!P1615</f>
        <v>0</v>
      </c>
      <c r="D321" s="82">
        <f>'COG-M'!P1616</f>
        <v>0</v>
      </c>
      <c r="E321" s="82"/>
      <c r="F321" s="82">
        <f>'COG-M'!P1617</f>
        <v>0</v>
      </c>
      <c r="G321" s="82">
        <f>'COG-M'!P1618</f>
        <v>0</v>
      </c>
      <c r="H321" s="82">
        <f>'COG-M'!P1619</f>
        <v>0</v>
      </c>
      <c r="I321" s="82">
        <f>'COG-M'!P1620</f>
        <v>0</v>
      </c>
      <c r="J321" s="82">
        <f>'COG-M'!P1621</f>
        <v>0</v>
      </c>
      <c r="K321" s="82">
        <f>'COG-M'!P1622</f>
        <v>3500000</v>
      </c>
      <c r="L321" s="82">
        <f>'COG-M'!P1623</f>
        <v>0</v>
      </c>
      <c r="M321" s="83">
        <f t="shared" si="76"/>
        <v>3500000</v>
      </c>
    </row>
    <row r="322" spans="1:13" ht="30" x14ac:dyDescent="0.25">
      <c r="A322" s="169">
        <v>623</v>
      </c>
      <c r="B322" s="170" t="s">
        <v>356</v>
      </c>
      <c r="C322" s="171">
        <f>'COG-M'!P1624</f>
        <v>0</v>
      </c>
      <c r="D322" s="82">
        <f>'COG-M'!P1625</f>
        <v>0</v>
      </c>
      <c r="E322" s="82"/>
      <c r="F322" s="82">
        <f>'COG-M'!P1626</f>
        <v>0</v>
      </c>
      <c r="G322" s="82">
        <f>'COG-M'!P1627</f>
        <v>0</v>
      </c>
      <c r="H322" s="82">
        <f>'COG-M'!P1628</f>
        <v>0</v>
      </c>
      <c r="I322" s="82">
        <f>'COG-M'!P1629</f>
        <v>0</v>
      </c>
      <c r="J322" s="82">
        <f>'COG-M'!P1630</f>
        <v>0</v>
      </c>
      <c r="K322" s="82">
        <f>'COG-M'!P1631</f>
        <v>2500000</v>
      </c>
      <c r="L322" s="82">
        <f>'COG-M'!P1632</f>
        <v>0</v>
      </c>
      <c r="M322" s="83">
        <f t="shared" si="76"/>
        <v>2500000</v>
      </c>
    </row>
    <row r="323" spans="1:13" x14ac:dyDescent="0.25">
      <c r="A323" s="169">
        <v>624</v>
      </c>
      <c r="B323" s="170" t="s">
        <v>350</v>
      </c>
      <c r="C323" s="171">
        <f>'COG-M'!P1633</f>
        <v>0</v>
      </c>
      <c r="D323" s="82">
        <f>'COG-M'!P1634</f>
        <v>0</v>
      </c>
      <c r="E323" s="82"/>
      <c r="F323" s="82">
        <f>'COG-M'!P1635</f>
        <v>0</v>
      </c>
      <c r="G323" s="82">
        <f>'COG-M'!P1636</f>
        <v>0</v>
      </c>
      <c r="H323" s="82">
        <f>'COG-M'!P1637</f>
        <v>0</v>
      </c>
      <c r="I323" s="82">
        <f>'COG-M'!P1638</f>
        <v>0</v>
      </c>
      <c r="J323" s="82">
        <f>'COG-M'!P1639</f>
        <v>0</v>
      </c>
      <c r="K323" s="82">
        <f>'COG-M'!P1640</f>
        <v>0</v>
      </c>
      <c r="L323" s="82">
        <f>'COG-M'!P1641</f>
        <v>0</v>
      </c>
      <c r="M323" s="83">
        <f t="shared" si="76"/>
        <v>0</v>
      </c>
    </row>
    <row r="324" spans="1:13" x14ac:dyDescent="0.25">
      <c r="A324" s="169">
        <v>625</v>
      </c>
      <c r="B324" s="170" t="s">
        <v>351</v>
      </c>
      <c r="C324" s="171">
        <f>'COG-M'!P1642</f>
        <v>0</v>
      </c>
      <c r="D324" s="82">
        <f>'COG-M'!P1643</f>
        <v>0</v>
      </c>
      <c r="E324" s="82"/>
      <c r="F324" s="82">
        <f>'COG-M'!P1644</f>
        <v>0</v>
      </c>
      <c r="G324" s="82">
        <f>'COG-M'!P1645</f>
        <v>0</v>
      </c>
      <c r="H324" s="82">
        <f>'COG-M'!P1646</f>
        <v>0</v>
      </c>
      <c r="I324" s="82">
        <f>'COG-M'!P1647</f>
        <v>0</v>
      </c>
      <c r="J324" s="82">
        <f>'COG-M'!P1648</f>
        <v>0</v>
      </c>
      <c r="K324" s="82">
        <f>'COG-M'!P1649</f>
        <v>0</v>
      </c>
      <c r="L324" s="82">
        <f>'COG-M'!P1650</f>
        <v>0</v>
      </c>
      <c r="M324" s="83">
        <f t="shared" si="76"/>
        <v>0</v>
      </c>
    </row>
    <row r="325" spans="1:13" x14ac:dyDescent="0.25">
      <c r="A325" s="169">
        <v>626</v>
      </c>
      <c r="B325" s="170" t="s">
        <v>352</v>
      </c>
      <c r="C325" s="171">
        <f>'COG-M'!P1651</f>
        <v>0</v>
      </c>
      <c r="D325" s="82">
        <f>'COG-M'!P1652</f>
        <v>0</v>
      </c>
      <c r="E325" s="82"/>
      <c r="F325" s="82">
        <f>'COG-M'!P1653</f>
        <v>0</v>
      </c>
      <c r="G325" s="82">
        <f>'COG-M'!P1654</f>
        <v>0</v>
      </c>
      <c r="H325" s="82">
        <f>'COG-M'!P1655</f>
        <v>0</v>
      </c>
      <c r="I325" s="82">
        <f>'COG-M'!P1656</f>
        <v>0</v>
      </c>
      <c r="J325" s="82">
        <f>'COG-M'!P1657</f>
        <v>0</v>
      </c>
      <c r="K325" s="82">
        <f>'COG-M'!P1658</f>
        <v>0</v>
      </c>
      <c r="L325" s="82">
        <f>'COG-M'!P1659</f>
        <v>0</v>
      </c>
      <c r="M325" s="83">
        <f t="shared" si="76"/>
        <v>0</v>
      </c>
    </row>
    <row r="326" spans="1:13" x14ac:dyDescent="0.25">
      <c r="A326" s="169">
        <v>627</v>
      </c>
      <c r="B326" s="170" t="s">
        <v>353</v>
      </c>
      <c r="C326" s="171">
        <f>'COG-M'!P1660</f>
        <v>0</v>
      </c>
      <c r="D326" s="82">
        <f>'COG-M'!P1661</f>
        <v>0</v>
      </c>
      <c r="E326" s="82"/>
      <c r="F326" s="82">
        <f>'COG-M'!P1662</f>
        <v>0</v>
      </c>
      <c r="G326" s="82">
        <f>'COG-M'!P1663</f>
        <v>0</v>
      </c>
      <c r="H326" s="82">
        <f>'COG-M'!P1664</f>
        <v>0</v>
      </c>
      <c r="I326" s="82">
        <f>'COG-M'!P1665</f>
        <v>0</v>
      </c>
      <c r="J326" s="82">
        <f>'COG-M'!P1666</f>
        <v>0</v>
      </c>
      <c r="K326" s="82">
        <f>'COG-M'!P1667</f>
        <v>0</v>
      </c>
      <c r="L326" s="82">
        <f>'COG-M'!P1668</f>
        <v>0</v>
      </c>
      <c r="M326" s="83">
        <f t="shared" si="76"/>
        <v>0</v>
      </c>
    </row>
    <row r="327" spans="1:13" x14ac:dyDescent="0.25">
      <c r="A327" s="169">
        <v>629</v>
      </c>
      <c r="B327" s="170" t="s">
        <v>357</v>
      </c>
      <c r="C327" s="171">
        <f>'COG-M'!P1669</f>
        <v>0</v>
      </c>
      <c r="D327" s="82">
        <f>'COG-M'!P1670</f>
        <v>0</v>
      </c>
      <c r="E327" s="82"/>
      <c r="F327" s="82">
        <f>'COG-M'!P1671</f>
        <v>0</v>
      </c>
      <c r="G327" s="82">
        <f>'COG-M'!P1672</f>
        <v>0</v>
      </c>
      <c r="H327" s="82">
        <f>'COG-M'!P1673</f>
        <v>0</v>
      </c>
      <c r="I327" s="82">
        <f>'COG-M'!P1674</f>
        <v>0</v>
      </c>
      <c r="J327" s="82">
        <f>'COG-M'!P1675</f>
        <v>0</v>
      </c>
      <c r="K327" s="82">
        <f>'COG-M'!P1676</f>
        <v>0</v>
      </c>
      <c r="L327" s="82">
        <f>'COG-M'!P1677</f>
        <v>0</v>
      </c>
      <c r="M327" s="83">
        <f t="shared" si="76"/>
        <v>0</v>
      </c>
    </row>
    <row r="328" spans="1:13" x14ac:dyDescent="0.25">
      <c r="A328" s="176">
        <v>6300</v>
      </c>
      <c r="B328" s="177" t="s">
        <v>358</v>
      </c>
      <c r="C328" s="110">
        <f>SUM(C329:C330)</f>
        <v>0</v>
      </c>
      <c r="D328" s="111">
        <f t="shared" ref="D328:M328" si="77">SUM(D329:D330)</f>
        <v>0</v>
      </c>
      <c r="E328" s="111">
        <f t="shared" si="77"/>
        <v>0</v>
      </c>
      <c r="F328" s="111">
        <f t="shared" si="77"/>
        <v>0</v>
      </c>
      <c r="G328" s="111">
        <f t="shared" si="77"/>
        <v>0</v>
      </c>
      <c r="H328" s="111">
        <f t="shared" si="77"/>
        <v>0</v>
      </c>
      <c r="I328" s="111">
        <f t="shared" si="77"/>
        <v>0</v>
      </c>
      <c r="J328" s="111">
        <f t="shared" si="77"/>
        <v>0</v>
      </c>
      <c r="K328" s="111">
        <f t="shared" si="77"/>
        <v>0</v>
      </c>
      <c r="L328" s="111">
        <f t="shared" si="77"/>
        <v>0</v>
      </c>
      <c r="M328" s="111">
        <f t="shared" si="77"/>
        <v>0</v>
      </c>
    </row>
    <row r="329" spans="1:13" ht="30" x14ac:dyDescent="0.25">
      <c r="A329" s="169">
        <v>631</v>
      </c>
      <c r="B329" s="170" t="s">
        <v>359</v>
      </c>
      <c r="C329" s="171">
        <f>'COG-M'!P1679</f>
        <v>0</v>
      </c>
      <c r="D329" s="82">
        <f>'COG-M'!P1680</f>
        <v>0</v>
      </c>
      <c r="E329" s="82"/>
      <c r="F329" s="82">
        <f>'COG-M'!P1681</f>
        <v>0</v>
      </c>
      <c r="G329" s="82">
        <f>'COG-M'!P1682</f>
        <v>0</v>
      </c>
      <c r="H329" s="82">
        <f>'COG-M'!P1683</f>
        <v>0</v>
      </c>
      <c r="I329" s="82">
        <f>'COG-M'!P1684</f>
        <v>0</v>
      </c>
      <c r="J329" s="82">
        <f>'COG-M'!P1685</f>
        <v>0</v>
      </c>
      <c r="K329" s="82">
        <f>'COG-M'!P1686</f>
        <v>0</v>
      </c>
      <c r="L329" s="82">
        <f>'COG-M'!P1687</f>
        <v>0</v>
      </c>
      <c r="M329" s="83">
        <f>SUM(C329:L329)</f>
        <v>0</v>
      </c>
    </row>
    <row r="330" spans="1:13" ht="30" x14ac:dyDescent="0.25">
      <c r="A330" s="169">
        <v>632</v>
      </c>
      <c r="B330" s="170" t="s">
        <v>360</v>
      </c>
      <c r="C330" s="171">
        <f>'COG-M'!P1688</f>
        <v>0</v>
      </c>
      <c r="D330" s="82">
        <f>'COG-M'!P1689</f>
        <v>0</v>
      </c>
      <c r="E330" s="82"/>
      <c r="F330" s="82">
        <f>'COG-M'!P1690</f>
        <v>0</v>
      </c>
      <c r="G330" s="82">
        <f>'COG-M'!P1691</f>
        <v>0</v>
      </c>
      <c r="H330" s="82">
        <f>'COG-M'!P1692</f>
        <v>0</v>
      </c>
      <c r="I330" s="82">
        <f>'COG-M'!P1693</f>
        <v>0</v>
      </c>
      <c r="J330" s="82">
        <f>'COG-M'!P1694</f>
        <v>0</v>
      </c>
      <c r="K330" s="82">
        <f>'COG-M'!P1695</f>
        <v>0</v>
      </c>
      <c r="L330" s="82">
        <f>'COG-M'!P1696</f>
        <v>0</v>
      </c>
      <c r="M330" s="83">
        <f>SUM(C330:L330)</f>
        <v>0</v>
      </c>
    </row>
    <row r="331" spans="1:13" x14ac:dyDescent="0.25">
      <c r="A331" s="178">
        <v>7000</v>
      </c>
      <c r="B331" s="166" t="s">
        <v>361</v>
      </c>
      <c r="C331" s="115">
        <f>C332+C335+C345+C352+C362+C372+C375</f>
        <v>0</v>
      </c>
      <c r="D331" s="116">
        <f t="shared" ref="D331:M331" si="78">D332+D335+D345+D352+D362+D372+D375</f>
        <v>0</v>
      </c>
      <c r="E331" s="116">
        <f t="shared" si="78"/>
        <v>0</v>
      </c>
      <c r="F331" s="116">
        <f t="shared" si="78"/>
        <v>0</v>
      </c>
      <c r="G331" s="116">
        <f t="shared" si="78"/>
        <v>0</v>
      </c>
      <c r="H331" s="116">
        <f t="shared" si="78"/>
        <v>0</v>
      </c>
      <c r="I331" s="116">
        <f t="shared" si="78"/>
        <v>0</v>
      </c>
      <c r="J331" s="116">
        <f t="shared" si="78"/>
        <v>0</v>
      </c>
      <c r="K331" s="116">
        <f t="shared" si="78"/>
        <v>0</v>
      </c>
      <c r="L331" s="116">
        <f t="shared" si="78"/>
        <v>0</v>
      </c>
      <c r="M331" s="116">
        <f t="shared" si="78"/>
        <v>0</v>
      </c>
    </row>
    <row r="332" spans="1:13" x14ac:dyDescent="0.25">
      <c r="A332" s="176">
        <v>7100</v>
      </c>
      <c r="B332" s="177" t="s">
        <v>362</v>
      </c>
      <c r="C332" s="110">
        <f>SUM(C333:C334)</f>
        <v>0</v>
      </c>
      <c r="D332" s="111">
        <f t="shared" ref="D332:M332" si="79">SUM(D333:D334)</f>
        <v>0</v>
      </c>
      <c r="E332" s="111">
        <f t="shared" si="79"/>
        <v>0</v>
      </c>
      <c r="F332" s="111">
        <f t="shared" si="79"/>
        <v>0</v>
      </c>
      <c r="G332" s="111">
        <f t="shared" si="79"/>
        <v>0</v>
      </c>
      <c r="H332" s="111">
        <f t="shared" si="79"/>
        <v>0</v>
      </c>
      <c r="I332" s="111">
        <f t="shared" si="79"/>
        <v>0</v>
      </c>
      <c r="J332" s="111">
        <f t="shared" si="79"/>
        <v>0</v>
      </c>
      <c r="K332" s="111">
        <f t="shared" si="79"/>
        <v>0</v>
      </c>
      <c r="L332" s="111">
        <f t="shared" si="79"/>
        <v>0</v>
      </c>
      <c r="M332" s="111">
        <f t="shared" si="79"/>
        <v>0</v>
      </c>
    </row>
    <row r="333" spans="1:13" ht="30" x14ac:dyDescent="0.25">
      <c r="A333" s="169">
        <v>711</v>
      </c>
      <c r="B333" s="170" t="s">
        <v>363</v>
      </c>
      <c r="C333" s="171">
        <f>'COG-M'!P1699</f>
        <v>0</v>
      </c>
      <c r="D333" s="82">
        <f>'COG-M'!P1700</f>
        <v>0</v>
      </c>
      <c r="E333" s="82"/>
      <c r="F333" s="82">
        <f>'COG-M'!P1701</f>
        <v>0</v>
      </c>
      <c r="G333" s="82">
        <f>'COG-M'!P1702</f>
        <v>0</v>
      </c>
      <c r="H333" s="82">
        <f>'COG-M'!P1703</f>
        <v>0</v>
      </c>
      <c r="I333" s="82">
        <f>'COG-M'!P1704</f>
        <v>0</v>
      </c>
      <c r="J333" s="82">
        <f>'COG-M'!P1705</f>
        <v>0</v>
      </c>
      <c r="K333" s="82">
        <f>'COG-M'!P1706</f>
        <v>0</v>
      </c>
      <c r="L333" s="82">
        <f>'COG-M'!P1707</f>
        <v>0</v>
      </c>
      <c r="M333" s="83">
        <f>SUM(C333:L333)</f>
        <v>0</v>
      </c>
    </row>
    <row r="334" spans="1:13" ht="30" x14ac:dyDescent="0.25">
      <c r="A334" s="169">
        <v>712</v>
      </c>
      <c r="B334" s="170" t="s">
        <v>364</v>
      </c>
      <c r="C334" s="171"/>
      <c r="D334" s="82"/>
      <c r="E334" s="82"/>
      <c r="F334" s="82"/>
      <c r="G334" s="82"/>
      <c r="H334" s="82"/>
      <c r="I334" s="82"/>
      <c r="J334" s="82"/>
      <c r="K334" s="82"/>
      <c r="L334" s="82"/>
      <c r="M334" s="83">
        <f>SUM(C334:L334)</f>
        <v>0</v>
      </c>
    </row>
    <row r="335" spans="1:13" x14ac:dyDescent="0.25">
      <c r="A335" s="176">
        <v>7200</v>
      </c>
      <c r="B335" s="177" t="s">
        <v>365</v>
      </c>
      <c r="C335" s="110">
        <f>SUM(C336:C344)</f>
        <v>0</v>
      </c>
      <c r="D335" s="111">
        <f t="shared" ref="D335:M335" si="80">SUM(D336:D344)</f>
        <v>0</v>
      </c>
      <c r="E335" s="111">
        <f t="shared" si="80"/>
        <v>0</v>
      </c>
      <c r="F335" s="111">
        <f t="shared" si="80"/>
        <v>0</v>
      </c>
      <c r="G335" s="111">
        <f t="shared" si="80"/>
        <v>0</v>
      </c>
      <c r="H335" s="111">
        <f t="shared" si="80"/>
        <v>0</v>
      </c>
      <c r="I335" s="111">
        <f t="shared" si="80"/>
        <v>0</v>
      </c>
      <c r="J335" s="111">
        <f t="shared" si="80"/>
        <v>0</v>
      </c>
      <c r="K335" s="111">
        <f t="shared" si="80"/>
        <v>0</v>
      </c>
      <c r="L335" s="111">
        <f t="shared" si="80"/>
        <v>0</v>
      </c>
      <c r="M335" s="111">
        <f t="shared" si="80"/>
        <v>0</v>
      </c>
    </row>
    <row r="336" spans="1:13" ht="30" x14ac:dyDescent="0.25">
      <c r="A336" s="169">
        <v>721</v>
      </c>
      <c r="B336" s="170" t="s">
        <v>366</v>
      </c>
      <c r="C336" s="171">
        <f>'COG-M'!P1710</f>
        <v>0</v>
      </c>
      <c r="D336" s="82">
        <f>'COG-M'!P1711</f>
        <v>0</v>
      </c>
      <c r="E336" s="82"/>
      <c r="F336" s="82">
        <f>'COG-M'!P1712</f>
        <v>0</v>
      </c>
      <c r="G336" s="82">
        <f>'COG-M'!P1713</f>
        <v>0</v>
      </c>
      <c r="H336" s="82">
        <f>'COG-M'!P1714</f>
        <v>0</v>
      </c>
      <c r="I336" s="82">
        <f>'COG-M'!P1715</f>
        <v>0</v>
      </c>
      <c r="J336" s="82">
        <f>'COG-M'!P1716</f>
        <v>0</v>
      </c>
      <c r="K336" s="82">
        <f>'COG-M'!P1717</f>
        <v>0</v>
      </c>
      <c r="L336" s="82">
        <f>'COG-M'!P1718</f>
        <v>0</v>
      </c>
      <c r="M336" s="83">
        <f t="shared" ref="M336:M344" si="81">SUM(C336:L336)</f>
        <v>0</v>
      </c>
    </row>
    <row r="337" spans="1:13" ht="30" x14ac:dyDescent="0.25">
      <c r="A337" s="169">
        <v>722</v>
      </c>
      <c r="B337" s="170" t="s">
        <v>367</v>
      </c>
      <c r="C337" s="171"/>
      <c r="D337" s="82"/>
      <c r="E337" s="82"/>
      <c r="F337" s="82"/>
      <c r="G337" s="82"/>
      <c r="H337" s="82"/>
      <c r="I337" s="82"/>
      <c r="J337" s="82"/>
      <c r="K337" s="82"/>
      <c r="L337" s="82"/>
      <c r="M337" s="83">
        <f t="shared" si="81"/>
        <v>0</v>
      </c>
    </row>
    <row r="338" spans="1:13" ht="30" x14ac:dyDescent="0.25">
      <c r="A338" s="169">
        <v>723</v>
      </c>
      <c r="B338" s="170" t="s">
        <v>368</v>
      </c>
      <c r="C338" s="171"/>
      <c r="D338" s="82"/>
      <c r="E338" s="82"/>
      <c r="F338" s="82"/>
      <c r="G338" s="82"/>
      <c r="H338" s="82"/>
      <c r="I338" s="82"/>
      <c r="J338" s="82"/>
      <c r="K338" s="82"/>
      <c r="L338" s="82"/>
      <c r="M338" s="83">
        <f t="shared" si="81"/>
        <v>0</v>
      </c>
    </row>
    <row r="339" spans="1:13" ht="30" x14ac:dyDescent="0.25">
      <c r="A339" s="169">
        <v>724</v>
      </c>
      <c r="B339" s="170" t="s">
        <v>369</v>
      </c>
      <c r="C339" s="171">
        <f>'COG-M'!P1721</f>
        <v>0</v>
      </c>
      <c r="D339" s="82">
        <f>'COG-M'!P1722</f>
        <v>0</v>
      </c>
      <c r="E339" s="82"/>
      <c r="F339" s="82">
        <f>'COG-M'!P1723</f>
        <v>0</v>
      </c>
      <c r="G339" s="82">
        <f>'COG-M'!P1724</f>
        <v>0</v>
      </c>
      <c r="H339" s="82">
        <f>'COG-M'!P1725</f>
        <v>0</v>
      </c>
      <c r="I339" s="82">
        <f>'COG-M'!P1726</f>
        <v>0</v>
      </c>
      <c r="J339" s="82">
        <f>'COG-M'!P1727</f>
        <v>0</v>
      </c>
      <c r="K339" s="82">
        <f>'COG-M'!P1728</f>
        <v>0</v>
      </c>
      <c r="L339" s="82">
        <f>'COG-M'!P1729</f>
        <v>0</v>
      </c>
      <c r="M339" s="83">
        <f t="shared" si="81"/>
        <v>0</v>
      </c>
    </row>
    <row r="340" spans="1:13" ht="30" x14ac:dyDescent="0.25">
      <c r="A340" s="169">
        <v>725</v>
      </c>
      <c r="B340" s="170" t="s">
        <v>370</v>
      </c>
      <c r="C340" s="171">
        <f>'COG-M'!P1730</f>
        <v>0</v>
      </c>
      <c r="D340" s="82">
        <f>'COG-M'!P1731</f>
        <v>0</v>
      </c>
      <c r="E340" s="82"/>
      <c r="F340" s="82">
        <f>'COG-M'!P1732</f>
        <v>0</v>
      </c>
      <c r="G340" s="82">
        <f>'COG-M'!P1733</f>
        <v>0</v>
      </c>
      <c r="H340" s="82">
        <f>'COG-M'!P1734</f>
        <v>0</v>
      </c>
      <c r="I340" s="82">
        <f>'COG-M'!P1735</f>
        <v>0</v>
      </c>
      <c r="J340" s="82">
        <f>'COG-M'!P1736</f>
        <v>0</v>
      </c>
      <c r="K340" s="82">
        <f>'COG-M'!P1737</f>
        <v>0</v>
      </c>
      <c r="L340" s="82">
        <f>'COG-M'!P1738</f>
        <v>0</v>
      </c>
      <c r="M340" s="83">
        <f t="shared" si="81"/>
        <v>0</v>
      </c>
    </row>
    <row r="341" spans="1:13" ht="30" x14ac:dyDescent="0.25">
      <c r="A341" s="169">
        <v>726</v>
      </c>
      <c r="B341" s="170" t="s">
        <v>371</v>
      </c>
      <c r="C341" s="171">
        <f>'COG-M'!P1739</f>
        <v>0</v>
      </c>
      <c r="D341" s="82">
        <f>'COG-M'!P1740</f>
        <v>0</v>
      </c>
      <c r="E341" s="82"/>
      <c r="F341" s="82">
        <f>'COG-M'!P1741</f>
        <v>0</v>
      </c>
      <c r="G341" s="82">
        <f>'COG-M'!P1742</f>
        <v>0</v>
      </c>
      <c r="H341" s="82">
        <f>'COG-M'!P1743</f>
        <v>0</v>
      </c>
      <c r="I341" s="82">
        <f>'COG-M'!P1744</f>
        <v>0</v>
      </c>
      <c r="J341" s="82">
        <f>'COG-M'!P1745</f>
        <v>0</v>
      </c>
      <c r="K341" s="82">
        <f>'COG-M'!P1746</f>
        <v>0</v>
      </c>
      <c r="L341" s="82">
        <f>'COG-M'!P1747</f>
        <v>0</v>
      </c>
      <c r="M341" s="83">
        <f t="shared" si="81"/>
        <v>0</v>
      </c>
    </row>
    <row r="342" spans="1:13" ht="30" x14ac:dyDescent="0.25">
      <c r="A342" s="169">
        <v>727</v>
      </c>
      <c r="B342" s="170" t="s">
        <v>372</v>
      </c>
      <c r="C342" s="171">
        <f>'COG-M'!P1748</f>
        <v>0</v>
      </c>
      <c r="D342" s="82">
        <f>'COG-M'!P1749</f>
        <v>0</v>
      </c>
      <c r="E342" s="82"/>
      <c r="F342" s="82">
        <f>'COG-M'!P1750</f>
        <v>0</v>
      </c>
      <c r="G342" s="82">
        <f>'COG-M'!P1751</f>
        <v>0</v>
      </c>
      <c r="H342" s="82">
        <f>'COG-M'!P1752</f>
        <v>0</v>
      </c>
      <c r="I342" s="82">
        <f>'COG-M'!P1753</f>
        <v>0</v>
      </c>
      <c r="J342" s="82">
        <f>'COG-M'!P1754</f>
        <v>0</v>
      </c>
      <c r="K342" s="82">
        <f>'COG-M'!P1755</f>
        <v>0</v>
      </c>
      <c r="L342" s="82">
        <f>'COG-M'!P1756</f>
        <v>0</v>
      </c>
      <c r="M342" s="83">
        <f t="shared" si="81"/>
        <v>0</v>
      </c>
    </row>
    <row r="343" spans="1:13" ht="30" x14ac:dyDescent="0.25">
      <c r="A343" s="169">
        <v>728</v>
      </c>
      <c r="B343" s="170" t="s">
        <v>373</v>
      </c>
      <c r="C343" s="171">
        <f>'COG-M'!P1757</f>
        <v>0</v>
      </c>
      <c r="D343" s="82">
        <f>'COG-M'!P1758</f>
        <v>0</v>
      </c>
      <c r="E343" s="82"/>
      <c r="F343" s="82">
        <f>'COG-M'!P1759</f>
        <v>0</v>
      </c>
      <c r="G343" s="82">
        <f>'COG-M'!P1760</f>
        <v>0</v>
      </c>
      <c r="H343" s="82">
        <f>'COG-M'!P1761</f>
        <v>0</v>
      </c>
      <c r="I343" s="82">
        <f>'COG-M'!P1762</f>
        <v>0</v>
      </c>
      <c r="J343" s="82">
        <f>'COG-M'!P1763</f>
        <v>0</v>
      </c>
      <c r="K343" s="82">
        <f>'COG-M'!P1764</f>
        <v>0</v>
      </c>
      <c r="L343" s="82">
        <f>'COG-M'!P1765</f>
        <v>0</v>
      </c>
      <c r="M343" s="83">
        <f t="shared" si="81"/>
        <v>0</v>
      </c>
    </row>
    <row r="344" spans="1:13" ht="30" x14ac:dyDescent="0.25">
      <c r="A344" s="169">
        <v>729</v>
      </c>
      <c r="B344" s="170" t="s">
        <v>374</v>
      </c>
      <c r="C344" s="171">
        <f>'COG-M'!P1766</f>
        <v>0</v>
      </c>
      <c r="D344" s="82">
        <f>'COG-M'!P1767</f>
        <v>0</v>
      </c>
      <c r="E344" s="82"/>
      <c r="F344" s="82">
        <f>'COG-M'!P1768</f>
        <v>0</v>
      </c>
      <c r="G344" s="82">
        <f>'COG-M'!P1769</f>
        <v>0</v>
      </c>
      <c r="H344" s="82">
        <f>'COG-M'!P1770</f>
        <v>0</v>
      </c>
      <c r="I344" s="82">
        <f>'COG-M'!P1771</f>
        <v>0</v>
      </c>
      <c r="J344" s="82">
        <f>'COG-M'!P1772</f>
        <v>0</v>
      </c>
      <c r="K344" s="82">
        <f>'COG-M'!P1773</f>
        <v>0</v>
      </c>
      <c r="L344" s="82">
        <f>'COG-M'!P1774</f>
        <v>0</v>
      </c>
      <c r="M344" s="83">
        <f t="shared" si="81"/>
        <v>0</v>
      </c>
    </row>
    <row r="345" spans="1:13" x14ac:dyDescent="0.25">
      <c r="A345" s="176">
        <v>7300</v>
      </c>
      <c r="B345" s="177" t="s">
        <v>375</v>
      </c>
      <c r="C345" s="110">
        <f>SUM(C346:C351)</f>
        <v>0</v>
      </c>
      <c r="D345" s="111">
        <f t="shared" ref="D345:M345" si="82">SUM(D346:D351)</f>
        <v>0</v>
      </c>
      <c r="E345" s="111">
        <f t="shared" si="82"/>
        <v>0</v>
      </c>
      <c r="F345" s="111">
        <f t="shared" si="82"/>
        <v>0</v>
      </c>
      <c r="G345" s="111">
        <f t="shared" si="82"/>
        <v>0</v>
      </c>
      <c r="H345" s="111">
        <f t="shared" si="82"/>
        <v>0</v>
      </c>
      <c r="I345" s="111">
        <f t="shared" si="82"/>
        <v>0</v>
      </c>
      <c r="J345" s="111">
        <f t="shared" si="82"/>
        <v>0</v>
      </c>
      <c r="K345" s="111">
        <f t="shared" si="82"/>
        <v>0</v>
      </c>
      <c r="L345" s="111">
        <f t="shared" si="82"/>
        <v>0</v>
      </c>
      <c r="M345" s="111">
        <f t="shared" si="82"/>
        <v>0</v>
      </c>
    </row>
    <row r="346" spans="1:13" x14ac:dyDescent="0.25">
      <c r="A346" s="169">
        <v>731</v>
      </c>
      <c r="B346" s="170" t="s">
        <v>376</v>
      </c>
      <c r="C346" s="171">
        <f>'COG-M'!P1776</f>
        <v>0</v>
      </c>
      <c r="D346" s="82"/>
      <c r="E346" s="82"/>
      <c r="F346" s="82">
        <f>'COG-M'!P1777</f>
        <v>0</v>
      </c>
      <c r="G346" s="82">
        <f>'COG-M'!P1778</f>
        <v>0</v>
      </c>
      <c r="H346" s="82">
        <f>'COG-M'!P1779</f>
        <v>0</v>
      </c>
      <c r="I346" s="82">
        <f>'COG-M'!P1780</f>
        <v>0</v>
      </c>
      <c r="J346" s="82">
        <f>'COG-M'!P1781</f>
        <v>0</v>
      </c>
      <c r="K346" s="82">
        <f>'COG-M'!P1782</f>
        <v>0</v>
      </c>
      <c r="L346" s="82">
        <f>'COG-M'!P1783</f>
        <v>0</v>
      </c>
      <c r="M346" s="83">
        <f t="shared" ref="M346:M351" si="83">SUM(C346:L346)</f>
        <v>0</v>
      </c>
    </row>
    <row r="347" spans="1:13" ht="30" x14ac:dyDescent="0.25">
      <c r="A347" s="169">
        <v>732</v>
      </c>
      <c r="B347" s="170" t="s">
        <v>377</v>
      </c>
      <c r="C347" s="171">
        <f>'COG-M'!P1784</f>
        <v>0</v>
      </c>
      <c r="D347" s="82"/>
      <c r="E347" s="82"/>
      <c r="F347" s="82">
        <f>'COG-M'!P1785</f>
        <v>0</v>
      </c>
      <c r="G347" s="82">
        <f>'COG-M'!P1786</f>
        <v>0</v>
      </c>
      <c r="H347" s="82">
        <f>'COG-M'!P1787</f>
        <v>0</v>
      </c>
      <c r="I347" s="82">
        <f>'COG-M'!P1788</f>
        <v>0</v>
      </c>
      <c r="J347" s="82">
        <f>'COG-M'!P1789</f>
        <v>0</v>
      </c>
      <c r="K347" s="82">
        <f>'COG-M'!P1790</f>
        <v>0</v>
      </c>
      <c r="L347" s="82">
        <f>'COG-M'!P1791</f>
        <v>0</v>
      </c>
      <c r="M347" s="83">
        <f t="shared" si="83"/>
        <v>0</v>
      </c>
    </row>
    <row r="348" spans="1:13" ht="30" x14ac:dyDescent="0.25">
      <c r="A348" s="169">
        <v>733</v>
      </c>
      <c r="B348" s="170" t="s">
        <v>378</v>
      </c>
      <c r="C348" s="171">
        <f>'COG-M'!P1792</f>
        <v>0</v>
      </c>
      <c r="D348" s="82"/>
      <c r="E348" s="82"/>
      <c r="F348" s="82">
        <f>'COG-M'!P1793</f>
        <v>0</v>
      </c>
      <c r="G348" s="82">
        <f>'COG-M'!P1794</f>
        <v>0</v>
      </c>
      <c r="H348" s="82">
        <f>'COG-M'!P1795</f>
        <v>0</v>
      </c>
      <c r="I348" s="82">
        <f>'COG-M'!P1796</f>
        <v>0</v>
      </c>
      <c r="J348" s="82">
        <f>'COG-M'!P1797</f>
        <v>0</v>
      </c>
      <c r="K348" s="82">
        <f>'COG-M'!P1798</f>
        <v>0</v>
      </c>
      <c r="L348" s="82">
        <f>'COG-M'!P1799</f>
        <v>0</v>
      </c>
      <c r="M348" s="83">
        <f t="shared" si="83"/>
        <v>0</v>
      </c>
    </row>
    <row r="349" spans="1:13" x14ac:dyDescent="0.25">
      <c r="A349" s="169">
        <v>734</v>
      </c>
      <c r="B349" s="170" t="s">
        <v>379</v>
      </c>
      <c r="C349" s="171">
        <f>'COG-M'!P1800</f>
        <v>0</v>
      </c>
      <c r="D349" s="82"/>
      <c r="E349" s="82"/>
      <c r="F349" s="82">
        <f>'COG-M'!P1801</f>
        <v>0</v>
      </c>
      <c r="G349" s="82">
        <f>'COG-M'!P1802</f>
        <v>0</v>
      </c>
      <c r="H349" s="82">
        <f>'COG-M'!P1803</f>
        <v>0</v>
      </c>
      <c r="I349" s="82">
        <f>'COG-M'!P1804</f>
        <v>0</v>
      </c>
      <c r="J349" s="82">
        <f>'COG-M'!P1805</f>
        <v>0</v>
      </c>
      <c r="K349" s="82">
        <f>'COG-M'!P1806</f>
        <v>0</v>
      </c>
      <c r="L349" s="82">
        <f>'COG-M'!P1807</f>
        <v>0</v>
      </c>
      <c r="M349" s="83">
        <f t="shared" si="83"/>
        <v>0</v>
      </c>
    </row>
    <row r="350" spans="1:13" x14ac:dyDescent="0.25">
      <c r="A350" s="169">
        <v>735</v>
      </c>
      <c r="B350" s="170" t="s">
        <v>380</v>
      </c>
      <c r="C350" s="171">
        <f>'COG-M'!P1808</f>
        <v>0</v>
      </c>
      <c r="D350" s="82"/>
      <c r="E350" s="82"/>
      <c r="F350" s="82">
        <f>'COG-M'!P1809</f>
        <v>0</v>
      </c>
      <c r="G350" s="82">
        <f>'COG-M'!P1810</f>
        <v>0</v>
      </c>
      <c r="H350" s="82">
        <f>'COG-M'!P1811</f>
        <v>0</v>
      </c>
      <c r="I350" s="82">
        <f>'COG-M'!P1812</f>
        <v>0</v>
      </c>
      <c r="J350" s="82">
        <f>'COG-M'!P1813</f>
        <v>0</v>
      </c>
      <c r="K350" s="82">
        <f>'COG-M'!P1814</f>
        <v>0</v>
      </c>
      <c r="L350" s="82">
        <f>'COG-M'!P1815</f>
        <v>0</v>
      </c>
      <c r="M350" s="83">
        <f t="shared" si="83"/>
        <v>0</v>
      </c>
    </row>
    <row r="351" spans="1:13" x14ac:dyDescent="0.25">
      <c r="A351" s="169">
        <v>739</v>
      </c>
      <c r="B351" s="170" t="s">
        <v>381</v>
      </c>
      <c r="C351" s="171">
        <f>'COG-M'!P1816</f>
        <v>0</v>
      </c>
      <c r="D351" s="82"/>
      <c r="E351" s="82"/>
      <c r="F351" s="82">
        <f>'COG-M'!P1817</f>
        <v>0</v>
      </c>
      <c r="G351" s="82">
        <f>'COG-M'!P1818</f>
        <v>0</v>
      </c>
      <c r="H351" s="82">
        <f>'COG-M'!P1819</f>
        <v>0</v>
      </c>
      <c r="I351" s="82">
        <f>'COG-M'!P1820</f>
        <v>0</v>
      </c>
      <c r="J351" s="82">
        <f>'COG-M'!P1821</f>
        <v>0</v>
      </c>
      <c r="K351" s="82">
        <f>'COG-M'!P1822</f>
        <v>0</v>
      </c>
      <c r="L351" s="82">
        <f>'COG-M'!P1823</f>
        <v>0</v>
      </c>
      <c r="M351" s="83">
        <f t="shared" si="83"/>
        <v>0</v>
      </c>
    </row>
    <row r="352" spans="1:13" x14ac:dyDescent="0.25">
      <c r="A352" s="176">
        <v>7400</v>
      </c>
      <c r="B352" s="177" t="s">
        <v>382</v>
      </c>
      <c r="C352" s="110">
        <f>SUM(C353:C361)</f>
        <v>0</v>
      </c>
      <c r="D352" s="111">
        <f t="shared" ref="D352:M352" si="84">SUM(D353:D361)</f>
        <v>0</v>
      </c>
      <c r="E352" s="111">
        <f t="shared" si="84"/>
        <v>0</v>
      </c>
      <c r="F352" s="111">
        <f t="shared" si="84"/>
        <v>0</v>
      </c>
      <c r="G352" s="111">
        <f t="shared" si="84"/>
        <v>0</v>
      </c>
      <c r="H352" s="111">
        <f t="shared" si="84"/>
        <v>0</v>
      </c>
      <c r="I352" s="111">
        <f t="shared" si="84"/>
        <v>0</v>
      </c>
      <c r="J352" s="111">
        <f t="shared" si="84"/>
        <v>0</v>
      </c>
      <c r="K352" s="111">
        <f t="shared" si="84"/>
        <v>0</v>
      </c>
      <c r="L352" s="111">
        <f t="shared" si="84"/>
        <v>0</v>
      </c>
      <c r="M352" s="111">
        <f t="shared" si="84"/>
        <v>0</v>
      </c>
    </row>
    <row r="353" spans="1:13" ht="30" x14ac:dyDescent="0.25">
      <c r="A353" s="169">
        <v>741</v>
      </c>
      <c r="B353" s="170" t="s">
        <v>383</v>
      </c>
      <c r="C353" s="171">
        <f>'COG-M'!P1825</f>
        <v>0</v>
      </c>
      <c r="D353" s="82"/>
      <c r="E353" s="82"/>
      <c r="F353" s="82">
        <f>'COG-M'!P1826</f>
        <v>0</v>
      </c>
      <c r="G353" s="82">
        <f>'COG-M'!P1827</f>
        <v>0</v>
      </c>
      <c r="H353" s="82">
        <f>'COG-M'!P1828</f>
        <v>0</v>
      </c>
      <c r="I353" s="82">
        <f>'COG-M'!P1829</f>
        <v>0</v>
      </c>
      <c r="J353" s="82">
        <f>'COG-M'!P1830</f>
        <v>0</v>
      </c>
      <c r="K353" s="82">
        <f>'COG-M'!P1831</f>
        <v>0</v>
      </c>
      <c r="L353" s="82">
        <f>'COG-M'!P1832</f>
        <v>0</v>
      </c>
      <c r="M353" s="83">
        <f t="shared" ref="M353:M361" si="85">SUM(C353:L353)</f>
        <v>0</v>
      </c>
    </row>
    <row r="354" spans="1:13" ht="30" x14ac:dyDescent="0.25">
      <c r="A354" s="169">
        <v>742</v>
      </c>
      <c r="B354" s="170" t="s">
        <v>384</v>
      </c>
      <c r="C354" s="171"/>
      <c r="D354" s="82"/>
      <c r="E354" s="82"/>
      <c r="F354" s="82"/>
      <c r="G354" s="82"/>
      <c r="H354" s="82"/>
      <c r="I354" s="82"/>
      <c r="J354" s="82"/>
      <c r="K354" s="82"/>
      <c r="L354" s="82"/>
      <c r="M354" s="83">
        <f t="shared" si="85"/>
        <v>0</v>
      </c>
    </row>
    <row r="355" spans="1:13" ht="30" x14ac:dyDescent="0.25">
      <c r="A355" s="169">
        <v>743</v>
      </c>
      <c r="B355" s="170" t="s">
        <v>385</v>
      </c>
      <c r="C355" s="171"/>
      <c r="D355" s="82"/>
      <c r="E355" s="82"/>
      <c r="F355" s="82"/>
      <c r="G355" s="82"/>
      <c r="H355" s="82"/>
      <c r="I355" s="82"/>
      <c r="J355" s="82"/>
      <c r="K355" s="82"/>
      <c r="L355" s="82"/>
      <c r="M355" s="83">
        <f t="shared" si="85"/>
        <v>0</v>
      </c>
    </row>
    <row r="356" spans="1:13" ht="30" x14ac:dyDescent="0.25">
      <c r="A356" s="169">
        <v>744</v>
      </c>
      <c r="B356" s="170" t="s">
        <v>386</v>
      </c>
      <c r="C356" s="171"/>
      <c r="D356" s="82"/>
      <c r="E356" s="82"/>
      <c r="F356" s="82"/>
      <c r="G356" s="82"/>
      <c r="H356" s="82"/>
      <c r="I356" s="82"/>
      <c r="J356" s="82"/>
      <c r="K356" s="82"/>
      <c r="L356" s="82"/>
      <c r="M356" s="83">
        <f t="shared" si="85"/>
        <v>0</v>
      </c>
    </row>
    <row r="357" spans="1:13" x14ac:dyDescent="0.25">
      <c r="A357" s="169">
        <v>745</v>
      </c>
      <c r="B357" s="170" t="s">
        <v>387</v>
      </c>
      <c r="C357" s="171">
        <f>'COG-M'!P1836</f>
        <v>0</v>
      </c>
      <c r="D357" s="82"/>
      <c r="E357" s="82"/>
      <c r="F357" s="82">
        <f>'COG-M'!P1837</f>
        <v>0</v>
      </c>
      <c r="G357" s="82">
        <f>'COG-M'!P1838</f>
        <v>0</v>
      </c>
      <c r="H357" s="82">
        <f>'COG-M'!P1839</f>
        <v>0</v>
      </c>
      <c r="I357" s="82">
        <f>'COG-M'!P1840</f>
        <v>0</v>
      </c>
      <c r="J357" s="82">
        <f>'COG-M'!P1841</f>
        <v>0</v>
      </c>
      <c r="K357" s="82">
        <f>'COG-M'!P1842</f>
        <v>0</v>
      </c>
      <c r="L357" s="82">
        <f>'COG-M'!P1843</f>
        <v>0</v>
      </c>
      <c r="M357" s="83">
        <f t="shared" si="85"/>
        <v>0</v>
      </c>
    </row>
    <row r="358" spans="1:13" ht="30" x14ac:dyDescent="0.25">
      <c r="A358" s="169">
        <v>746</v>
      </c>
      <c r="B358" s="170" t="s">
        <v>388</v>
      </c>
      <c r="C358" s="171">
        <f>'COG-M'!P1844</f>
        <v>0</v>
      </c>
      <c r="D358" s="82"/>
      <c r="E358" s="82"/>
      <c r="F358" s="82">
        <f>'COG-M'!P1845</f>
        <v>0</v>
      </c>
      <c r="G358" s="82">
        <f>'COG-M'!P1846</f>
        <v>0</v>
      </c>
      <c r="H358" s="82">
        <f>'COG-M'!P1847</f>
        <v>0</v>
      </c>
      <c r="I358" s="82">
        <f>'COG-M'!P1848</f>
        <v>0</v>
      </c>
      <c r="J358" s="82">
        <f>'COG-M'!P1849</f>
        <v>0</v>
      </c>
      <c r="K358" s="82">
        <f>'COG-M'!P1850</f>
        <v>0</v>
      </c>
      <c r="L358" s="82">
        <f>'COG-M'!P1851</f>
        <v>0</v>
      </c>
      <c r="M358" s="83">
        <f t="shared" si="85"/>
        <v>0</v>
      </c>
    </row>
    <row r="359" spans="1:13" ht="30" x14ac:dyDescent="0.25">
      <c r="A359" s="169">
        <v>747</v>
      </c>
      <c r="B359" s="170" t="s">
        <v>389</v>
      </c>
      <c r="C359" s="171">
        <f>'COG-M'!P1852</f>
        <v>0</v>
      </c>
      <c r="D359" s="82"/>
      <c r="E359" s="82"/>
      <c r="F359" s="82">
        <f>'COG-M'!P1853</f>
        <v>0</v>
      </c>
      <c r="G359" s="82">
        <f>'COG-M'!P1854</f>
        <v>0</v>
      </c>
      <c r="H359" s="82">
        <f>'COG-M'!P1855</f>
        <v>0</v>
      </c>
      <c r="I359" s="82">
        <f>'COG-M'!P1856</f>
        <v>0</v>
      </c>
      <c r="J359" s="82">
        <f>'COG-M'!P1857</f>
        <v>0</v>
      </c>
      <c r="K359" s="82">
        <f>'COG-M'!P1858</f>
        <v>0</v>
      </c>
      <c r="L359" s="82">
        <f>'COG-M'!P1859</f>
        <v>0</v>
      </c>
      <c r="M359" s="83">
        <f t="shared" si="85"/>
        <v>0</v>
      </c>
    </row>
    <row r="360" spans="1:13" ht="30" x14ac:dyDescent="0.25">
      <c r="A360" s="169">
        <v>748</v>
      </c>
      <c r="B360" s="170" t="s">
        <v>390</v>
      </c>
      <c r="C360" s="171">
        <f>'COG-M'!P1860</f>
        <v>0</v>
      </c>
      <c r="D360" s="82"/>
      <c r="E360" s="82"/>
      <c r="F360" s="82">
        <f>'COG-M'!P1861</f>
        <v>0</v>
      </c>
      <c r="G360" s="82">
        <f>'COG-M'!P1862</f>
        <v>0</v>
      </c>
      <c r="H360" s="82">
        <f>'COG-M'!P1863</f>
        <v>0</v>
      </c>
      <c r="I360" s="82">
        <f>'COG-M'!P1864</f>
        <v>0</v>
      </c>
      <c r="J360" s="82">
        <f>'COG-M'!P1865</f>
        <v>0</v>
      </c>
      <c r="K360" s="82">
        <f>'COG-M'!P1866</f>
        <v>0</v>
      </c>
      <c r="L360" s="82">
        <f>'COG-M'!P1867</f>
        <v>0</v>
      </c>
      <c r="M360" s="83">
        <f t="shared" si="85"/>
        <v>0</v>
      </c>
    </row>
    <row r="361" spans="1:13" ht="30" x14ac:dyDescent="0.25">
      <c r="A361" s="169">
        <v>749</v>
      </c>
      <c r="B361" s="170" t="s">
        <v>391</v>
      </c>
      <c r="C361" s="171">
        <f>'COG-M'!P1868</f>
        <v>0</v>
      </c>
      <c r="D361" s="82"/>
      <c r="E361" s="82"/>
      <c r="F361" s="82">
        <f>'COG-M'!P1869</f>
        <v>0</v>
      </c>
      <c r="G361" s="82">
        <f>'COG-M'!P1870</f>
        <v>0</v>
      </c>
      <c r="H361" s="82">
        <f>'COG-M'!P1871</f>
        <v>0</v>
      </c>
      <c r="I361" s="82">
        <f>'COG-M'!P1872</f>
        <v>0</v>
      </c>
      <c r="J361" s="82">
        <f>'COG-M'!P1873</f>
        <v>0</v>
      </c>
      <c r="K361" s="82">
        <f>'COG-M'!P1874</f>
        <v>0</v>
      </c>
      <c r="L361" s="82">
        <f>'COG-M'!P1875</f>
        <v>0</v>
      </c>
      <c r="M361" s="83">
        <f t="shared" si="85"/>
        <v>0</v>
      </c>
    </row>
    <row r="362" spans="1:13" x14ac:dyDescent="0.25">
      <c r="A362" s="176">
        <v>7500</v>
      </c>
      <c r="B362" s="177" t="s">
        <v>392</v>
      </c>
      <c r="C362" s="110">
        <f>SUM(C363:C371)</f>
        <v>0</v>
      </c>
      <c r="D362" s="111">
        <f t="shared" ref="D362:M362" si="86">SUM(D363:D371)</f>
        <v>0</v>
      </c>
      <c r="E362" s="111">
        <f t="shared" si="86"/>
        <v>0</v>
      </c>
      <c r="F362" s="111">
        <f t="shared" si="86"/>
        <v>0</v>
      </c>
      <c r="G362" s="111">
        <f t="shared" si="86"/>
        <v>0</v>
      </c>
      <c r="H362" s="111">
        <f t="shared" si="86"/>
        <v>0</v>
      </c>
      <c r="I362" s="111">
        <f t="shared" si="86"/>
        <v>0</v>
      </c>
      <c r="J362" s="111">
        <f t="shared" si="86"/>
        <v>0</v>
      </c>
      <c r="K362" s="111">
        <f t="shared" si="86"/>
        <v>0</v>
      </c>
      <c r="L362" s="111">
        <f t="shared" si="86"/>
        <v>0</v>
      </c>
      <c r="M362" s="111">
        <f t="shared" si="86"/>
        <v>0</v>
      </c>
    </row>
    <row r="363" spans="1:13" x14ac:dyDescent="0.25">
      <c r="A363" s="169">
        <v>751</v>
      </c>
      <c r="B363" s="170" t="s">
        <v>393</v>
      </c>
      <c r="C363" s="171">
        <f>'COG-M'!P1877</f>
        <v>0</v>
      </c>
      <c r="D363" s="82"/>
      <c r="E363" s="82"/>
      <c r="F363" s="82">
        <f>'COG-M'!P1878</f>
        <v>0</v>
      </c>
      <c r="G363" s="82">
        <f>'COG-M'!P1879</f>
        <v>0</v>
      </c>
      <c r="H363" s="82">
        <f>'COG-M'!P1880</f>
        <v>0</v>
      </c>
      <c r="I363" s="82">
        <f>'COG-M'!P1881</f>
        <v>0</v>
      </c>
      <c r="J363" s="82">
        <f>'COG-M'!P1882</f>
        <v>0</v>
      </c>
      <c r="K363" s="82">
        <f>'COG-M'!P1883</f>
        <v>0</v>
      </c>
      <c r="L363" s="82">
        <f>'COG-M'!P1884</f>
        <v>0</v>
      </c>
      <c r="M363" s="83">
        <f t="shared" ref="M363:M371" si="87">SUM(C363:L363)</f>
        <v>0</v>
      </c>
    </row>
    <row r="364" spans="1:13" x14ac:dyDescent="0.25">
      <c r="A364" s="169">
        <v>752</v>
      </c>
      <c r="B364" s="170" t="s">
        <v>394</v>
      </c>
      <c r="C364" s="171"/>
      <c r="D364" s="82"/>
      <c r="E364" s="82"/>
      <c r="F364" s="82"/>
      <c r="G364" s="82"/>
      <c r="H364" s="82"/>
      <c r="I364" s="82"/>
      <c r="J364" s="82"/>
      <c r="K364" s="82"/>
      <c r="L364" s="82"/>
      <c r="M364" s="83">
        <f t="shared" si="87"/>
        <v>0</v>
      </c>
    </row>
    <row r="365" spans="1:13" x14ac:dyDescent="0.25">
      <c r="A365" s="169">
        <v>753</v>
      </c>
      <c r="B365" s="170" t="s">
        <v>395</v>
      </c>
      <c r="C365" s="171"/>
      <c r="D365" s="82"/>
      <c r="E365" s="82"/>
      <c r="F365" s="82"/>
      <c r="G365" s="82"/>
      <c r="H365" s="82"/>
      <c r="I365" s="82"/>
      <c r="J365" s="82"/>
      <c r="K365" s="82"/>
      <c r="L365" s="82"/>
      <c r="M365" s="83">
        <f t="shared" si="87"/>
        <v>0</v>
      </c>
    </row>
    <row r="366" spans="1:13" x14ac:dyDescent="0.25">
      <c r="A366" s="169">
        <v>754</v>
      </c>
      <c r="B366" s="170" t="s">
        <v>396</v>
      </c>
      <c r="C366" s="171">
        <f>'COG-M'!P1887</f>
        <v>0</v>
      </c>
      <c r="D366" s="82"/>
      <c r="E366" s="82"/>
      <c r="F366" s="82">
        <f>'COG-M'!P1888</f>
        <v>0</v>
      </c>
      <c r="G366" s="82">
        <f>'COG-M'!P1889</f>
        <v>0</v>
      </c>
      <c r="H366" s="82">
        <f>'COG-M'!P1890</f>
        <v>0</v>
      </c>
      <c r="I366" s="82">
        <f>'COG-M'!P1891</f>
        <v>0</v>
      </c>
      <c r="J366" s="82">
        <f>'COG-M'!P1892</f>
        <v>0</v>
      </c>
      <c r="K366" s="82">
        <f>'COG-M'!P1893</f>
        <v>0</v>
      </c>
      <c r="L366" s="82">
        <f>'COG-M'!P1894</f>
        <v>0</v>
      </c>
      <c r="M366" s="83">
        <f t="shared" si="87"/>
        <v>0</v>
      </c>
    </row>
    <row r="367" spans="1:13" x14ac:dyDescent="0.25">
      <c r="A367" s="169">
        <v>755</v>
      </c>
      <c r="B367" s="170" t="s">
        <v>397</v>
      </c>
      <c r="C367" s="171"/>
      <c r="D367" s="82"/>
      <c r="E367" s="82"/>
      <c r="F367" s="82"/>
      <c r="G367" s="82"/>
      <c r="H367" s="82"/>
      <c r="I367" s="82"/>
      <c r="J367" s="82"/>
      <c r="K367" s="82"/>
      <c r="L367" s="82"/>
      <c r="M367" s="83">
        <f t="shared" si="87"/>
        <v>0</v>
      </c>
    </row>
    <row r="368" spans="1:13" x14ac:dyDescent="0.25">
      <c r="A368" s="169">
        <v>756</v>
      </c>
      <c r="B368" s="170" t="s">
        <v>398</v>
      </c>
      <c r="C368" s="171"/>
      <c r="D368" s="82"/>
      <c r="E368" s="82"/>
      <c r="F368" s="82"/>
      <c r="G368" s="82"/>
      <c r="H368" s="82"/>
      <c r="I368" s="82"/>
      <c r="J368" s="82"/>
      <c r="K368" s="82"/>
      <c r="L368" s="82"/>
      <c r="M368" s="83">
        <f t="shared" si="87"/>
        <v>0</v>
      </c>
    </row>
    <row r="369" spans="1:13" x14ac:dyDescent="0.25">
      <c r="A369" s="169">
        <v>757</v>
      </c>
      <c r="B369" s="170" t="s">
        <v>399</v>
      </c>
      <c r="C369" s="171">
        <f>'COG-M'!P1897</f>
        <v>0</v>
      </c>
      <c r="D369" s="82"/>
      <c r="E369" s="82"/>
      <c r="F369" s="82">
        <f>'COG-M'!P1898</f>
        <v>0</v>
      </c>
      <c r="G369" s="82">
        <f>'COG-M'!P1899</f>
        <v>0</v>
      </c>
      <c r="H369" s="82">
        <f>'COG-M'!P1900</f>
        <v>0</v>
      </c>
      <c r="I369" s="82">
        <f>'COG-M'!P1901</f>
        <v>0</v>
      </c>
      <c r="J369" s="82">
        <f>'COG-M'!P1902</f>
        <v>0</v>
      </c>
      <c r="K369" s="82">
        <f>'COG-M'!P1903</f>
        <v>0</v>
      </c>
      <c r="L369" s="82">
        <f>'COG-M'!P1904</f>
        <v>0</v>
      </c>
      <c r="M369" s="83">
        <f t="shared" si="87"/>
        <v>0</v>
      </c>
    </row>
    <row r="370" spans="1:13" x14ac:dyDescent="0.25">
      <c r="A370" s="169">
        <v>758</v>
      </c>
      <c r="B370" s="170" t="s">
        <v>400</v>
      </c>
      <c r="C370" s="171"/>
      <c r="D370" s="82"/>
      <c r="E370" s="82"/>
      <c r="F370" s="82"/>
      <c r="G370" s="82"/>
      <c r="H370" s="82"/>
      <c r="I370" s="82"/>
      <c r="J370" s="82"/>
      <c r="K370" s="82"/>
      <c r="L370" s="82"/>
      <c r="M370" s="83">
        <f t="shared" si="87"/>
        <v>0</v>
      </c>
    </row>
    <row r="371" spans="1:13" x14ac:dyDescent="0.25">
      <c r="A371" s="169">
        <v>759</v>
      </c>
      <c r="B371" s="170" t="s">
        <v>723</v>
      </c>
      <c r="C371" s="171">
        <f>'COG-M'!P1906</f>
        <v>0</v>
      </c>
      <c r="D371" s="82"/>
      <c r="E371" s="82"/>
      <c r="F371" s="82">
        <f>'COG-M'!P1907</f>
        <v>0</v>
      </c>
      <c r="G371" s="82">
        <f>'COG-M'!P1908</f>
        <v>0</v>
      </c>
      <c r="H371" s="82">
        <f>'COG-M'!P1909</f>
        <v>0</v>
      </c>
      <c r="I371" s="82">
        <f>'COG-M'!P1910</f>
        <v>0</v>
      </c>
      <c r="J371" s="82">
        <f>'COG-M'!P1911</f>
        <v>0</v>
      </c>
      <c r="K371" s="82">
        <f>'COG-M'!P1912</f>
        <v>0</v>
      </c>
      <c r="L371" s="82">
        <f>'COG-M'!P1913</f>
        <v>0</v>
      </c>
      <c r="M371" s="83">
        <f t="shared" si="87"/>
        <v>0</v>
      </c>
    </row>
    <row r="372" spans="1:13" x14ac:dyDescent="0.25">
      <c r="A372" s="176">
        <v>7600</v>
      </c>
      <c r="B372" s="177" t="s">
        <v>401</v>
      </c>
      <c r="C372" s="110">
        <f>SUM(C373:C374)</f>
        <v>0</v>
      </c>
      <c r="D372" s="111">
        <f t="shared" ref="D372:M372" si="88">SUM(D373:D374)</f>
        <v>0</v>
      </c>
      <c r="E372" s="111">
        <f t="shared" si="88"/>
        <v>0</v>
      </c>
      <c r="F372" s="111">
        <f t="shared" si="88"/>
        <v>0</v>
      </c>
      <c r="G372" s="111">
        <f t="shared" si="88"/>
        <v>0</v>
      </c>
      <c r="H372" s="111">
        <f t="shared" si="88"/>
        <v>0</v>
      </c>
      <c r="I372" s="111">
        <f t="shared" si="88"/>
        <v>0</v>
      </c>
      <c r="J372" s="111">
        <f t="shared" si="88"/>
        <v>0</v>
      </c>
      <c r="K372" s="111">
        <f t="shared" si="88"/>
        <v>0</v>
      </c>
      <c r="L372" s="111">
        <f t="shared" si="88"/>
        <v>0</v>
      </c>
      <c r="M372" s="111">
        <f t="shared" si="88"/>
        <v>0</v>
      </c>
    </row>
    <row r="373" spans="1:13" x14ac:dyDescent="0.25">
      <c r="A373" s="169">
        <v>761</v>
      </c>
      <c r="B373" s="170" t="s">
        <v>402</v>
      </c>
      <c r="C373" s="171">
        <f>'COG-M'!P1915</f>
        <v>0</v>
      </c>
      <c r="D373" s="82"/>
      <c r="E373" s="82"/>
      <c r="F373" s="82">
        <f>'COG-M'!P1916</f>
        <v>0</v>
      </c>
      <c r="G373" s="82">
        <f>'COG-M'!P1917</f>
        <v>0</v>
      </c>
      <c r="H373" s="82">
        <f>'COG-M'!P1918</f>
        <v>0</v>
      </c>
      <c r="I373" s="82">
        <f>'COG-M'!P1919</f>
        <v>0</v>
      </c>
      <c r="J373" s="82">
        <f>'COG-M'!P1920</f>
        <v>0</v>
      </c>
      <c r="K373" s="82">
        <f>'COG-M'!P1921</f>
        <v>0</v>
      </c>
      <c r="L373" s="82">
        <f>'COG-M'!P1922</f>
        <v>0</v>
      </c>
      <c r="M373" s="83">
        <f>SUM(C373:L373)</f>
        <v>0</v>
      </c>
    </row>
    <row r="374" spans="1:13" x14ac:dyDescent="0.25">
      <c r="A374" s="169">
        <v>762</v>
      </c>
      <c r="B374" s="170" t="s">
        <v>403</v>
      </c>
      <c r="C374" s="171">
        <f>'COG-M'!P1923</f>
        <v>0</v>
      </c>
      <c r="D374" s="82"/>
      <c r="E374" s="82"/>
      <c r="F374" s="82">
        <f>'COG-M'!P1924</f>
        <v>0</v>
      </c>
      <c r="G374" s="82">
        <f>'COG-M'!P1925</f>
        <v>0</v>
      </c>
      <c r="H374" s="82">
        <f>'COG-M'!P1926</f>
        <v>0</v>
      </c>
      <c r="I374" s="82">
        <f>'COG-M'!P1927</f>
        <v>0</v>
      </c>
      <c r="J374" s="82">
        <f>'COG-M'!P1928</f>
        <v>0</v>
      </c>
      <c r="K374" s="82">
        <f>'COG-M'!P1929</f>
        <v>0</v>
      </c>
      <c r="L374" s="82">
        <f>'COG-M'!P1930</f>
        <v>0</v>
      </c>
      <c r="M374" s="83">
        <f>SUM(C374:L374)</f>
        <v>0</v>
      </c>
    </row>
    <row r="375" spans="1:13" x14ac:dyDescent="0.25">
      <c r="A375" s="176">
        <v>7900</v>
      </c>
      <c r="B375" s="177" t="s">
        <v>404</v>
      </c>
      <c r="C375" s="110">
        <f>SUM(C376:C378)</f>
        <v>0</v>
      </c>
      <c r="D375" s="111">
        <f t="shared" ref="D375:M375" si="89">SUM(D376:D378)</f>
        <v>0</v>
      </c>
      <c r="E375" s="111">
        <f t="shared" si="89"/>
        <v>0</v>
      </c>
      <c r="F375" s="111">
        <f t="shared" si="89"/>
        <v>0</v>
      </c>
      <c r="G375" s="111">
        <f t="shared" si="89"/>
        <v>0</v>
      </c>
      <c r="H375" s="111">
        <f t="shared" si="89"/>
        <v>0</v>
      </c>
      <c r="I375" s="111">
        <f t="shared" si="89"/>
        <v>0</v>
      </c>
      <c r="J375" s="111">
        <f t="shared" si="89"/>
        <v>0</v>
      </c>
      <c r="K375" s="111">
        <f t="shared" si="89"/>
        <v>0</v>
      </c>
      <c r="L375" s="111">
        <f t="shared" si="89"/>
        <v>0</v>
      </c>
      <c r="M375" s="111">
        <f t="shared" si="89"/>
        <v>0</v>
      </c>
    </row>
    <row r="376" spans="1:13" x14ac:dyDescent="0.25">
      <c r="A376" s="169">
        <v>791</v>
      </c>
      <c r="B376" s="170" t="s">
        <v>724</v>
      </c>
      <c r="C376" s="171">
        <f>'COG-M'!P1932</f>
        <v>0</v>
      </c>
      <c r="D376" s="82"/>
      <c r="E376" s="82"/>
      <c r="F376" s="82">
        <f>'COG-M'!P1933</f>
        <v>0</v>
      </c>
      <c r="G376" s="82">
        <f>'COG-M'!P1934</f>
        <v>0</v>
      </c>
      <c r="H376" s="82">
        <f>'COG-M'!P1935</f>
        <v>0</v>
      </c>
      <c r="I376" s="82">
        <f>'COG-M'!P1936</f>
        <v>0</v>
      </c>
      <c r="J376" s="82">
        <f>'COG-M'!P1937</f>
        <v>0</v>
      </c>
      <c r="K376" s="82">
        <f>'COG-M'!P1938</f>
        <v>0</v>
      </c>
      <c r="L376" s="82">
        <f>'COG-M'!P1939</f>
        <v>0</v>
      </c>
      <c r="M376" s="83">
        <f>SUM(C376:L376)</f>
        <v>0</v>
      </c>
    </row>
    <row r="377" spans="1:13" x14ac:dyDescent="0.25">
      <c r="A377" s="169">
        <v>792</v>
      </c>
      <c r="B377" s="170" t="s">
        <v>405</v>
      </c>
      <c r="C377" s="171">
        <f>'COG-M'!P1940</f>
        <v>0</v>
      </c>
      <c r="D377" s="82"/>
      <c r="E377" s="82"/>
      <c r="F377" s="82">
        <f>'COG-M'!P1941</f>
        <v>0</v>
      </c>
      <c r="G377" s="82">
        <f>'COG-M'!P1942</f>
        <v>0</v>
      </c>
      <c r="H377" s="82">
        <f>'COG-M'!P1943</f>
        <v>0</v>
      </c>
      <c r="I377" s="82">
        <f>'COG-M'!P1944</f>
        <v>0</v>
      </c>
      <c r="J377" s="82">
        <f>'COG-M'!P1945</f>
        <v>0</v>
      </c>
      <c r="K377" s="82">
        <f>'COG-M'!P1946</f>
        <v>0</v>
      </c>
      <c r="L377" s="82">
        <f>'COG-M'!P1947</f>
        <v>0</v>
      </c>
      <c r="M377" s="83">
        <f>SUM(C377:L377)</f>
        <v>0</v>
      </c>
    </row>
    <row r="378" spans="1:13" x14ac:dyDescent="0.25">
      <c r="A378" s="169">
        <v>799</v>
      </c>
      <c r="B378" s="170" t="s">
        <v>406</v>
      </c>
      <c r="C378" s="171">
        <f>'COG-M'!P1948</f>
        <v>0</v>
      </c>
      <c r="D378" s="82"/>
      <c r="E378" s="82"/>
      <c r="F378" s="82">
        <f>'COG-M'!P1949</f>
        <v>0</v>
      </c>
      <c r="G378" s="82">
        <f>'COG-M'!P1950</f>
        <v>0</v>
      </c>
      <c r="H378" s="82">
        <f>'COG-M'!P1951</f>
        <v>0</v>
      </c>
      <c r="I378" s="82">
        <f>'COG-M'!P1952</f>
        <v>0</v>
      </c>
      <c r="J378" s="82">
        <f>'COG-M'!P1953</f>
        <v>0</v>
      </c>
      <c r="K378" s="82">
        <f>'COG-M'!P1954</f>
        <v>0</v>
      </c>
      <c r="L378" s="82">
        <f>'COG-M'!P1955</f>
        <v>0</v>
      </c>
      <c r="M378" s="83">
        <f>SUM(C378:L378)</f>
        <v>0</v>
      </c>
    </row>
    <row r="379" spans="1:13" x14ac:dyDescent="0.25">
      <c r="A379" s="178">
        <v>8000</v>
      </c>
      <c r="B379" s="166" t="s">
        <v>407</v>
      </c>
      <c r="C379" s="115">
        <f>C380+C387+C393</f>
        <v>0</v>
      </c>
      <c r="D379" s="116">
        <f t="shared" ref="D379:M379" si="90">D380+D387+D393</f>
        <v>0</v>
      </c>
      <c r="E379" s="116">
        <f t="shared" si="90"/>
        <v>0</v>
      </c>
      <c r="F379" s="116">
        <f t="shared" si="90"/>
        <v>0</v>
      </c>
      <c r="G379" s="116">
        <f t="shared" si="90"/>
        <v>0</v>
      </c>
      <c r="H379" s="116">
        <f t="shared" si="90"/>
        <v>0</v>
      </c>
      <c r="I379" s="116">
        <f t="shared" si="90"/>
        <v>0</v>
      </c>
      <c r="J379" s="116">
        <f t="shared" si="90"/>
        <v>0</v>
      </c>
      <c r="K379" s="116">
        <f t="shared" si="90"/>
        <v>0</v>
      </c>
      <c r="L379" s="116">
        <f t="shared" si="90"/>
        <v>0</v>
      </c>
      <c r="M379" s="116">
        <f t="shared" si="90"/>
        <v>0</v>
      </c>
    </row>
    <row r="380" spans="1:13" x14ac:dyDescent="0.25">
      <c r="A380" s="176">
        <v>8100</v>
      </c>
      <c r="B380" s="177" t="s">
        <v>408</v>
      </c>
      <c r="C380" s="110">
        <f>SUM(C381:C386)</f>
        <v>0</v>
      </c>
      <c r="D380" s="111">
        <f t="shared" ref="D380:M380" si="91">SUM(D381:D386)</f>
        <v>0</v>
      </c>
      <c r="E380" s="111">
        <f t="shared" si="91"/>
        <v>0</v>
      </c>
      <c r="F380" s="111">
        <f t="shared" si="91"/>
        <v>0</v>
      </c>
      <c r="G380" s="111">
        <f t="shared" si="91"/>
        <v>0</v>
      </c>
      <c r="H380" s="111">
        <f t="shared" si="91"/>
        <v>0</v>
      </c>
      <c r="I380" s="111">
        <f t="shared" si="91"/>
        <v>0</v>
      </c>
      <c r="J380" s="111">
        <f t="shared" si="91"/>
        <v>0</v>
      </c>
      <c r="K380" s="111">
        <f t="shared" si="91"/>
        <v>0</v>
      </c>
      <c r="L380" s="111">
        <f t="shared" si="91"/>
        <v>0</v>
      </c>
      <c r="M380" s="111">
        <f t="shared" si="91"/>
        <v>0</v>
      </c>
    </row>
    <row r="381" spans="1:13" x14ac:dyDescent="0.25">
      <c r="A381" s="169">
        <v>811</v>
      </c>
      <c r="B381" s="170" t="s">
        <v>409</v>
      </c>
      <c r="C381" s="171"/>
      <c r="D381" s="82"/>
      <c r="E381" s="82"/>
      <c r="F381" s="82"/>
      <c r="G381" s="82"/>
      <c r="H381" s="82"/>
      <c r="I381" s="82"/>
      <c r="J381" s="82"/>
      <c r="K381" s="82"/>
      <c r="L381" s="82"/>
      <c r="M381" s="83">
        <f t="shared" ref="M381:M386" si="92">SUM(C381:L381)</f>
        <v>0</v>
      </c>
    </row>
    <row r="382" spans="1:13" x14ac:dyDescent="0.25">
      <c r="A382" s="169">
        <v>812</v>
      </c>
      <c r="B382" s="170" t="s">
        <v>410</v>
      </c>
      <c r="C382" s="171"/>
      <c r="D382" s="82"/>
      <c r="E382" s="82"/>
      <c r="F382" s="82"/>
      <c r="G382" s="82"/>
      <c r="H382" s="82"/>
      <c r="I382" s="82"/>
      <c r="J382" s="82"/>
      <c r="K382" s="82"/>
      <c r="L382" s="82"/>
      <c r="M382" s="83">
        <f t="shared" si="92"/>
        <v>0</v>
      </c>
    </row>
    <row r="383" spans="1:13" x14ac:dyDescent="0.25">
      <c r="A383" s="169">
        <v>813</v>
      </c>
      <c r="B383" s="170" t="s">
        <v>411</v>
      </c>
      <c r="C383" s="171"/>
      <c r="D383" s="82"/>
      <c r="E383" s="82"/>
      <c r="F383" s="82"/>
      <c r="G383" s="82"/>
      <c r="H383" s="82"/>
      <c r="I383" s="82"/>
      <c r="J383" s="82"/>
      <c r="K383" s="82"/>
      <c r="L383" s="82"/>
      <c r="M383" s="83">
        <f t="shared" si="92"/>
        <v>0</v>
      </c>
    </row>
    <row r="384" spans="1:13" x14ac:dyDescent="0.25">
      <c r="A384" s="169">
        <v>814</v>
      </c>
      <c r="B384" s="170" t="s">
        <v>412</v>
      </c>
      <c r="C384" s="171"/>
      <c r="D384" s="82"/>
      <c r="E384" s="82"/>
      <c r="F384" s="82"/>
      <c r="G384" s="82"/>
      <c r="H384" s="82"/>
      <c r="I384" s="82"/>
      <c r="J384" s="82"/>
      <c r="K384" s="82"/>
      <c r="L384" s="82"/>
      <c r="M384" s="83">
        <f t="shared" si="92"/>
        <v>0</v>
      </c>
    </row>
    <row r="385" spans="1:13" x14ac:dyDescent="0.25">
      <c r="A385" s="169">
        <v>815</v>
      </c>
      <c r="B385" s="170" t="s">
        <v>413</v>
      </c>
      <c r="C385" s="171"/>
      <c r="D385" s="82"/>
      <c r="E385" s="82"/>
      <c r="F385" s="82"/>
      <c r="G385" s="82"/>
      <c r="H385" s="82"/>
      <c r="I385" s="82"/>
      <c r="J385" s="82"/>
      <c r="K385" s="82"/>
      <c r="L385" s="82"/>
      <c r="M385" s="83">
        <f t="shared" si="92"/>
        <v>0</v>
      </c>
    </row>
    <row r="386" spans="1:13" x14ac:dyDescent="0.25">
      <c r="A386" s="169">
        <v>816</v>
      </c>
      <c r="B386" s="170" t="s">
        <v>414</v>
      </c>
      <c r="C386" s="171">
        <f>'COG-M'!P1963</f>
        <v>0</v>
      </c>
      <c r="D386" s="82">
        <f>'COG-M'!P1964</f>
        <v>0</v>
      </c>
      <c r="E386" s="82"/>
      <c r="F386" s="82">
        <f>'COG-M'!P1965</f>
        <v>0</v>
      </c>
      <c r="G386" s="82">
        <f>'COG-M'!P1966</f>
        <v>0</v>
      </c>
      <c r="H386" s="82">
        <f>'COG-M'!P1967</f>
        <v>0</v>
      </c>
      <c r="I386" s="82">
        <f>'COG-M'!P1968</f>
        <v>0</v>
      </c>
      <c r="J386" s="82">
        <f>'COG-M'!P1969</f>
        <v>0</v>
      </c>
      <c r="K386" s="82">
        <f>'COG-M'!P1970</f>
        <v>0</v>
      </c>
      <c r="L386" s="82">
        <f>'COG-M'!P1971</f>
        <v>0</v>
      </c>
      <c r="M386" s="83">
        <f t="shared" si="92"/>
        <v>0</v>
      </c>
    </row>
    <row r="387" spans="1:13" x14ac:dyDescent="0.25">
      <c r="A387" s="176">
        <v>8300</v>
      </c>
      <c r="B387" s="177" t="s">
        <v>415</v>
      </c>
      <c r="C387" s="110">
        <f>SUM(C388:C392)</f>
        <v>0</v>
      </c>
      <c r="D387" s="111">
        <f t="shared" ref="D387:M387" si="93">SUM(D388:D392)</f>
        <v>0</v>
      </c>
      <c r="E387" s="111">
        <f t="shared" si="93"/>
        <v>0</v>
      </c>
      <c r="F387" s="111">
        <f t="shared" si="93"/>
        <v>0</v>
      </c>
      <c r="G387" s="111">
        <f t="shared" si="93"/>
        <v>0</v>
      </c>
      <c r="H387" s="111">
        <f t="shared" si="93"/>
        <v>0</v>
      </c>
      <c r="I387" s="111">
        <f t="shared" si="93"/>
        <v>0</v>
      </c>
      <c r="J387" s="111">
        <f t="shared" si="93"/>
        <v>0</v>
      </c>
      <c r="K387" s="111">
        <f t="shared" si="93"/>
        <v>0</v>
      </c>
      <c r="L387" s="111">
        <f t="shared" si="93"/>
        <v>0</v>
      </c>
      <c r="M387" s="111">
        <f t="shared" si="93"/>
        <v>0</v>
      </c>
    </row>
    <row r="388" spans="1:13" x14ac:dyDescent="0.25">
      <c r="A388" s="169">
        <v>831</v>
      </c>
      <c r="B388" s="170" t="s">
        <v>416</v>
      </c>
      <c r="C388" s="171"/>
      <c r="D388" s="82"/>
      <c r="E388" s="82"/>
      <c r="F388" s="82"/>
      <c r="G388" s="82"/>
      <c r="H388" s="82"/>
      <c r="I388" s="82"/>
      <c r="J388" s="82"/>
      <c r="K388" s="82"/>
      <c r="L388" s="82"/>
      <c r="M388" s="83">
        <f>SUM(C388:L388)</f>
        <v>0</v>
      </c>
    </row>
    <row r="389" spans="1:13" x14ac:dyDescent="0.25">
      <c r="A389" s="169">
        <v>832</v>
      </c>
      <c r="B389" s="170" t="s">
        <v>417</v>
      </c>
      <c r="C389" s="171"/>
      <c r="D389" s="82"/>
      <c r="E389" s="82"/>
      <c r="F389" s="82"/>
      <c r="G389" s="82"/>
      <c r="H389" s="82"/>
      <c r="I389" s="82"/>
      <c r="J389" s="82"/>
      <c r="K389" s="82"/>
      <c r="L389" s="82"/>
      <c r="M389" s="83">
        <f>SUM(C389:L389)</f>
        <v>0</v>
      </c>
    </row>
    <row r="390" spans="1:13" x14ac:dyDescent="0.25">
      <c r="A390" s="169">
        <v>833</v>
      </c>
      <c r="B390" s="170" t="s">
        <v>418</v>
      </c>
      <c r="C390" s="171"/>
      <c r="D390" s="82"/>
      <c r="E390" s="82"/>
      <c r="F390" s="82"/>
      <c r="G390" s="82"/>
      <c r="H390" s="82"/>
      <c r="I390" s="82"/>
      <c r="J390" s="82"/>
      <c r="K390" s="82"/>
      <c r="L390" s="82"/>
      <c r="M390" s="83">
        <f>SUM(C390:L390)</f>
        <v>0</v>
      </c>
    </row>
    <row r="391" spans="1:13" ht="15" customHeight="1" x14ac:dyDescent="0.25">
      <c r="A391" s="169">
        <v>834</v>
      </c>
      <c r="B391" s="170" t="s">
        <v>419</v>
      </c>
      <c r="C391" s="171"/>
      <c r="D391" s="82"/>
      <c r="E391" s="82"/>
      <c r="F391" s="82"/>
      <c r="G391" s="82"/>
      <c r="H391" s="82"/>
      <c r="I391" s="82"/>
      <c r="J391" s="82"/>
      <c r="K391" s="82"/>
      <c r="L391" s="82"/>
      <c r="M391" s="83">
        <f>SUM(C391:L391)</f>
        <v>0</v>
      </c>
    </row>
    <row r="392" spans="1:13" ht="30" x14ac:dyDescent="0.25">
      <c r="A392" s="169">
        <v>835</v>
      </c>
      <c r="B392" s="170" t="s">
        <v>420</v>
      </c>
      <c r="C392" s="171"/>
      <c r="D392" s="82"/>
      <c r="E392" s="82"/>
      <c r="F392" s="82"/>
      <c r="G392" s="82"/>
      <c r="H392" s="82"/>
      <c r="I392" s="82"/>
      <c r="J392" s="82"/>
      <c r="K392" s="82"/>
      <c r="L392" s="82"/>
      <c r="M392" s="83">
        <f>SUM(C392:L392)</f>
        <v>0</v>
      </c>
    </row>
    <row r="393" spans="1:13" x14ac:dyDescent="0.25">
      <c r="A393" s="176">
        <v>8500</v>
      </c>
      <c r="B393" s="177" t="s">
        <v>421</v>
      </c>
      <c r="C393" s="110">
        <f>SUM(C394:C396)</f>
        <v>0</v>
      </c>
      <c r="D393" s="111">
        <f t="shared" ref="D393:M393" si="94">SUM(D394:D396)</f>
        <v>0</v>
      </c>
      <c r="E393" s="111">
        <f t="shared" si="94"/>
        <v>0</v>
      </c>
      <c r="F393" s="111">
        <f t="shared" si="94"/>
        <v>0</v>
      </c>
      <c r="G393" s="111">
        <f t="shared" si="94"/>
        <v>0</v>
      </c>
      <c r="H393" s="111">
        <f t="shared" si="94"/>
        <v>0</v>
      </c>
      <c r="I393" s="111">
        <f t="shared" si="94"/>
        <v>0</v>
      </c>
      <c r="J393" s="111">
        <f t="shared" si="94"/>
        <v>0</v>
      </c>
      <c r="K393" s="111">
        <f t="shared" si="94"/>
        <v>0</v>
      </c>
      <c r="L393" s="111">
        <f t="shared" si="94"/>
        <v>0</v>
      </c>
      <c r="M393" s="111">
        <f t="shared" si="94"/>
        <v>0</v>
      </c>
    </row>
    <row r="394" spans="1:13" x14ac:dyDescent="0.25">
      <c r="A394" s="169">
        <v>851</v>
      </c>
      <c r="B394" s="170" t="s">
        <v>422</v>
      </c>
      <c r="C394" s="171">
        <f>'COG-M'!P1979</f>
        <v>0</v>
      </c>
      <c r="D394" s="82">
        <f>'COG-M'!P1980</f>
        <v>0</v>
      </c>
      <c r="E394" s="82"/>
      <c r="F394" s="82">
        <f>'COG-M'!P1981</f>
        <v>0</v>
      </c>
      <c r="G394" s="82">
        <f>'COG-M'!P1982</f>
        <v>0</v>
      </c>
      <c r="H394" s="82">
        <f>'COG-M'!P1983</f>
        <v>0</v>
      </c>
      <c r="I394" s="82">
        <f>'COG-M'!P1984</f>
        <v>0</v>
      </c>
      <c r="J394" s="82">
        <f>'COG-M'!P1985</f>
        <v>0</v>
      </c>
      <c r="K394" s="82">
        <f>'COG-M'!P1986</f>
        <v>0</v>
      </c>
      <c r="L394" s="82">
        <f>'COG-M'!P1987</f>
        <v>0</v>
      </c>
      <c r="M394" s="83">
        <f>SUM(C394:L394)</f>
        <v>0</v>
      </c>
    </row>
    <row r="395" spans="1:13" x14ac:dyDescent="0.25">
      <c r="A395" s="169">
        <v>852</v>
      </c>
      <c r="B395" s="170" t="s">
        <v>423</v>
      </c>
      <c r="C395" s="171">
        <f>'COG-M'!P1988</f>
        <v>0</v>
      </c>
      <c r="D395" s="82">
        <f>'COG-M'!P1989</f>
        <v>0</v>
      </c>
      <c r="E395" s="82"/>
      <c r="F395" s="82">
        <f>'COG-M'!P1990</f>
        <v>0</v>
      </c>
      <c r="G395" s="82">
        <f>'COG-M'!P1991</f>
        <v>0</v>
      </c>
      <c r="H395" s="82">
        <f>'COG-M'!P1992</f>
        <v>0</v>
      </c>
      <c r="I395" s="82">
        <f>'COG-M'!P1993</f>
        <v>0</v>
      </c>
      <c r="J395" s="82">
        <f>'COG-M'!P1994</f>
        <v>0</v>
      </c>
      <c r="K395" s="82">
        <f>'COG-M'!P1995</f>
        <v>0</v>
      </c>
      <c r="L395" s="82">
        <f>'COG-M'!P1996</f>
        <v>0</v>
      </c>
      <c r="M395" s="83">
        <f>SUM(C395:L395)</f>
        <v>0</v>
      </c>
    </row>
    <row r="396" spans="1:13" x14ac:dyDescent="0.25">
      <c r="A396" s="169">
        <v>853</v>
      </c>
      <c r="B396" s="170" t="s">
        <v>424</v>
      </c>
      <c r="C396" s="171">
        <f>'COG-M'!P1997</f>
        <v>0</v>
      </c>
      <c r="D396" s="82">
        <f>'COG-M'!P1998</f>
        <v>0</v>
      </c>
      <c r="E396" s="82"/>
      <c r="F396" s="82">
        <f>'COG-M'!P1999</f>
        <v>0</v>
      </c>
      <c r="G396" s="82">
        <f>'COG-M'!P2000</f>
        <v>0</v>
      </c>
      <c r="H396" s="82">
        <f>'COG-M'!P2001</f>
        <v>0</v>
      </c>
      <c r="I396" s="82">
        <f>'COG-M'!P2002</f>
        <v>0</v>
      </c>
      <c r="J396" s="82">
        <f>'COG-M'!P2003</f>
        <v>0</v>
      </c>
      <c r="K396" s="82">
        <f>'COG-M'!P2004</f>
        <v>0</v>
      </c>
      <c r="L396" s="82">
        <f>'COG-M'!P2005</f>
        <v>0</v>
      </c>
      <c r="M396" s="83">
        <f>SUM(C396:L396)</f>
        <v>0</v>
      </c>
    </row>
    <row r="397" spans="1:13" x14ac:dyDescent="0.25">
      <c r="A397" s="178">
        <v>9000</v>
      </c>
      <c r="B397" s="166" t="s">
        <v>425</v>
      </c>
      <c r="C397" s="115">
        <f>C398+C407+C416+C419+C422+C424+C427</f>
        <v>0</v>
      </c>
      <c r="D397" s="116">
        <f t="shared" ref="D397:M397" si="95">D398+D407+D416+D419+D422+D424+D427</f>
        <v>0</v>
      </c>
      <c r="E397" s="116">
        <f t="shared" si="95"/>
        <v>0</v>
      </c>
      <c r="F397" s="116">
        <f t="shared" si="95"/>
        <v>0</v>
      </c>
      <c r="G397" s="116">
        <f t="shared" si="95"/>
        <v>0</v>
      </c>
      <c r="H397" s="116">
        <f t="shared" si="95"/>
        <v>0</v>
      </c>
      <c r="I397" s="116">
        <f t="shared" si="95"/>
        <v>0</v>
      </c>
      <c r="J397" s="116">
        <f t="shared" si="95"/>
        <v>990540</v>
      </c>
      <c r="K397" s="116">
        <f t="shared" si="95"/>
        <v>0</v>
      </c>
      <c r="L397" s="116">
        <f t="shared" si="95"/>
        <v>0</v>
      </c>
      <c r="M397" s="116">
        <f t="shared" si="95"/>
        <v>990540</v>
      </c>
    </row>
    <row r="398" spans="1:13" x14ac:dyDescent="0.25">
      <c r="A398" s="176">
        <v>9100</v>
      </c>
      <c r="B398" s="177" t="s">
        <v>426</v>
      </c>
      <c r="C398" s="110">
        <f>SUM(C399:C406)</f>
        <v>0</v>
      </c>
      <c r="D398" s="111">
        <f t="shared" ref="D398:M398" si="96">SUM(D399:D406)</f>
        <v>0</v>
      </c>
      <c r="E398" s="111">
        <f t="shared" si="96"/>
        <v>0</v>
      </c>
      <c r="F398" s="111">
        <f t="shared" si="96"/>
        <v>0</v>
      </c>
      <c r="G398" s="111">
        <f t="shared" si="96"/>
        <v>0</v>
      </c>
      <c r="H398" s="111">
        <f t="shared" si="96"/>
        <v>0</v>
      </c>
      <c r="I398" s="111">
        <f t="shared" si="96"/>
        <v>0</v>
      </c>
      <c r="J398" s="111">
        <f t="shared" si="96"/>
        <v>846540</v>
      </c>
      <c r="K398" s="111">
        <f t="shared" si="96"/>
        <v>0</v>
      </c>
      <c r="L398" s="111">
        <f t="shared" si="96"/>
        <v>0</v>
      </c>
      <c r="M398" s="111">
        <f t="shared" si="96"/>
        <v>846540</v>
      </c>
    </row>
    <row r="399" spans="1:13" x14ac:dyDescent="0.25">
      <c r="A399" s="169">
        <v>911</v>
      </c>
      <c r="B399" s="170" t="s">
        <v>427</v>
      </c>
      <c r="C399" s="171">
        <f>'COG-M'!P2008</f>
        <v>0</v>
      </c>
      <c r="D399" s="82"/>
      <c r="E399" s="82"/>
      <c r="F399" s="82">
        <f>'COG-M'!P2009</f>
        <v>0</v>
      </c>
      <c r="G399" s="82">
        <f>'COG-M'!P2010</f>
        <v>0</v>
      </c>
      <c r="H399" s="82">
        <f>'COG-M'!P2011</f>
        <v>0</v>
      </c>
      <c r="I399" s="82">
        <f>'COG-M'!P2012</f>
        <v>0</v>
      </c>
      <c r="J399" s="82">
        <f>'COG-M'!P2013</f>
        <v>846540</v>
      </c>
      <c r="K399" s="82"/>
      <c r="L399" s="82"/>
      <c r="M399" s="83">
        <f t="shared" ref="M399:M406" si="97">SUM(C399:L399)</f>
        <v>846540</v>
      </c>
    </row>
    <row r="400" spans="1:13" x14ac:dyDescent="0.25">
      <c r="A400" s="169">
        <v>912</v>
      </c>
      <c r="B400" s="170" t="s">
        <v>428</v>
      </c>
      <c r="C400" s="171">
        <f>'COG-M'!P2014</f>
        <v>0</v>
      </c>
      <c r="D400" s="82"/>
      <c r="E400" s="82"/>
      <c r="F400" s="82">
        <f>'COG-M'!P2015</f>
        <v>0</v>
      </c>
      <c r="G400" s="82">
        <f>'COG-M'!P2016</f>
        <v>0</v>
      </c>
      <c r="H400" s="82">
        <f>'COG-M'!P2017</f>
        <v>0</v>
      </c>
      <c r="I400" s="82">
        <f>'COG-M'!P2018</f>
        <v>0</v>
      </c>
      <c r="J400" s="82">
        <f>'COG-M'!P2019</f>
        <v>0</v>
      </c>
      <c r="K400" s="82"/>
      <c r="L400" s="82"/>
      <c r="M400" s="83">
        <f t="shared" si="97"/>
        <v>0</v>
      </c>
    </row>
    <row r="401" spans="1:13" x14ac:dyDescent="0.25">
      <c r="A401" s="169">
        <v>913</v>
      </c>
      <c r="B401" s="170" t="s">
        <v>429</v>
      </c>
      <c r="C401" s="171">
        <f>'COG-M'!P2020</f>
        <v>0</v>
      </c>
      <c r="D401" s="82"/>
      <c r="E401" s="82"/>
      <c r="F401" s="82">
        <f>'COG-M'!P2021</f>
        <v>0</v>
      </c>
      <c r="G401" s="82">
        <f>'COG-M'!P2022</f>
        <v>0</v>
      </c>
      <c r="H401" s="82">
        <f>'COG-M'!P2023</f>
        <v>0</v>
      </c>
      <c r="I401" s="82">
        <f>'COG-M'!P2024</f>
        <v>0</v>
      </c>
      <c r="J401" s="82">
        <f>'COG-M'!P2025</f>
        <v>0</v>
      </c>
      <c r="K401" s="82"/>
      <c r="L401" s="82"/>
      <c r="M401" s="83">
        <f t="shared" si="97"/>
        <v>0</v>
      </c>
    </row>
    <row r="402" spans="1:13" x14ac:dyDescent="0.25">
      <c r="A402" s="169">
        <v>914</v>
      </c>
      <c r="B402" s="170" t="s">
        <v>430</v>
      </c>
      <c r="C402" s="171"/>
      <c r="D402" s="82"/>
      <c r="E402" s="82"/>
      <c r="F402" s="82"/>
      <c r="G402" s="82"/>
      <c r="H402" s="82"/>
      <c r="I402" s="82"/>
      <c r="J402" s="82"/>
      <c r="K402" s="82"/>
      <c r="L402" s="82"/>
      <c r="M402" s="83">
        <f t="shared" si="97"/>
        <v>0</v>
      </c>
    </row>
    <row r="403" spans="1:13" ht="15" customHeight="1" x14ac:dyDescent="0.25">
      <c r="A403" s="169">
        <v>915</v>
      </c>
      <c r="B403" s="170" t="s">
        <v>431</v>
      </c>
      <c r="C403" s="171"/>
      <c r="D403" s="82"/>
      <c r="E403" s="82"/>
      <c r="F403" s="82"/>
      <c r="G403" s="82"/>
      <c r="H403" s="82"/>
      <c r="I403" s="82"/>
      <c r="J403" s="82"/>
      <c r="K403" s="82"/>
      <c r="L403" s="82"/>
      <c r="M403" s="83">
        <f t="shared" si="97"/>
        <v>0</v>
      </c>
    </row>
    <row r="404" spans="1:13" x14ac:dyDescent="0.25">
      <c r="A404" s="169">
        <v>916</v>
      </c>
      <c r="B404" s="170" t="s">
        <v>432</v>
      </c>
      <c r="C404" s="171"/>
      <c r="D404" s="82"/>
      <c r="E404" s="82"/>
      <c r="F404" s="82"/>
      <c r="G404" s="82"/>
      <c r="H404" s="82"/>
      <c r="I404" s="82"/>
      <c r="J404" s="82"/>
      <c r="K404" s="82"/>
      <c r="L404" s="82"/>
      <c r="M404" s="83">
        <f t="shared" si="97"/>
        <v>0</v>
      </c>
    </row>
    <row r="405" spans="1:13" x14ac:dyDescent="0.25">
      <c r="A405" s="169">
        <v>917</v>
      </c>
      <c r="B405" s="170" t="s">
        <v>433</v>
      </c>
      <c r="C405" s="171"/>
      <c r="D405" s="82"/>
      <c r="E405" s="82"/>
      <c r="F405" s="82"/>
      <c r="G405" s="82"/>
      <c r="H405" s="82"/>
      <c r="I405" s="82"/>
      <c r="J405" s="82"/>
      <c r="K405" s="82"/>
      <c r="L405" s="82"/>
      <c r="M405" s="83">
        <f t="shared" si="97"/>
        <v>0</v>
      </c>
    </row>
    <row r="406" spans="1:13" x14ac:dyDescent="0.25">
      <c r="A406" s="169">
        <v>918</v>
      </c>
      <c r="B406" s="170" t="s">
        <v>434</v>
      </c>
      <c r="C406" s="171"/>
      <c r="D406" s="82"/>
      <c r="E406" s="82"/>
      <c r="F406" s="82"/>
      <c r="G406" s="82"/>
      <c r="H406" s="82"/>
      <c r="I406" s="82"/>
      <c r="J406" s="82"/>
      <c r="K406" s="82"/>
      <c r="L406" s="82"/>
      <c r="M406" s="83">
        <f t="shared" si="97"/>
        <v>0</v>
      </c>
    </row>
    <row r="407" spans="1:13" x14ac:dyDescent="0.25">
      <c r="A407" s="176">
        <v>9200</v>
      </c>
      <c r="B407" s="177" t="s">
        <v>435</v>
      </c>
      <c r="C407" s="110">
        <f>SUM(C408:C415)</f>
        <v>0</v>
      </c>
      <c r="D407" s="111">
        <f t="shared" ref="D407:M407" si="98">SUM(D408:D415)</f>
        <v>0</v>
      </c>
      <c r="E407" s="111">
        <f t="shared" si="98"/>
        <v>0</v>
      </c>
      <c r="F407" s="111">
        <f t="shared" si="98"/>
        <v>0</v>
      </c>
      <c r="G407" s="111">
        <f t="shared" si="98"/>
        <v>0</v>
      </c>
      <c r="H407" s="111">
        <f t="shared" si="98"/>
        <v>0</v>
      </c>
      <c r="I407" s="111">
        <f t="shared" si="98"/>
        <v>0</v>
      </c>
      <c r="J407" s="111">
        <f t="shared" si="98"/>
        <v>144000</v>
      </c>
      <c r="K407" s="111">
        <f t="shared" si="98"/>
        <v>0</v>
      </c>
      <c r="L407" s="111">
        <f t="shared" si="98"/>
        <v>0</v>
      </c>
      <c r="M407" s="111">
        <f t="shared" si="98"/>
        <v>144000</v>
      </c>
    </row>
    <row r="408" spans="1:13" x14ac:dyDescent="0.25">
      <c r="A408" s="169">
        <v>921</v>
      </c>
      <c r="B408" s="170" t="s">
        <v>725</v>
      </c>
      <c r="C408" s="171">
        <f>'COG-M'!P2032</f>
        <v>0</v>
      </c>
      <c r="D408" s="82"/>
      <c r="E408" s="82"/>
      <c r="F408" s="82">
        <f>'COG-M'!P2033</f>
        <v>0</v>
      </c>
      <c r="G408" s="82">
        <f>'COG-M'!P2034</f>
        <v>0</v>
      </c>
      <c r="H408" s="82">
        <f>'COG-M'!P2035</f>
        <v>0</v>
      </c>
      <c r="I408" s="82">
        <f>'COG-M'!P2036</f>
        <v>0</v>
      </c>
      <c r="J408" s="82">
        <f>'COG-M'!P2037</f>
        <v>144000</v>
      </c>
      <c r="K408" s="82"/>
      <c r="L408" s="82"/>
      <c r="M408" s="83">
        <f t="shared" ref="M408:M415" si="99">SUM(C408:L408)</f>
        <v>144000</v>
      </c>
    </row>
    <row r="409" spans="1:13" x14ac:dyDescent="0.25">
      <c r="A409" s="169">
        <v>922</v>
      </c>
      <c r="B409" s="170" t="s">
        <v>436</v>
      </c>
      <c r="C409" s="171">
        <f>'COG-M'!P2038</f>
        <v>0</v>
      </c>
      <c r="D409" s="82"/>
      <c r="E409" s="82"/>
      <c r="F409" s="82">
        <f>'COG-M'!P2039</f>
        <v>0</v>
      </c>
      <c r="G409" s="82">
        <f>'COG-M'!P2040</f>
        <v>0</v>
      </c>
      <c r="H409" s="82">
        <f>'COG-M'!P2041</f>
        <v>0</v>
      </c>
      <c r="I409" s="82">
        <f>'COG-M'!P2042</f>
        <v>0</v>
      </c>
      <c r="J409" s="82">
        <f>'COG-M'!P2043</f>
        <v>0</v>
      </c>
      <c r="K409" s="82"/>
      <c r="L409" s="82"/>
      <c r="M409" s="83">
        <f t="shared" si="99"/>
        <v>0</v>
      </c>
    </row>
    <row r="410" spans="1:13" x14ac:dyDescent="0.25">
      <c r="A410" s="169">
        <v>923</v>
      </c>
      <c r="B410" s="170" t="s">
        <v>437</v>
      </c>
      <c r="C410" s="171">
        <f>'COG-M'!P2044</f>
        <v>0</v>
      </c>
      <c r="D410" s="82"/>
      <c r="E410" s="82"/>
      <c r="F410" s="82">
        <f>'COG-M'!P2045</f>
        <v>0</v>
      </c>
      <c r="G410" s="82">
        <f>'COG-M'!P2046</f>
        <v>0</v>
      </c>
      <c r="H410" s="82">
        <f>'COG-M'!P2047</f>
        <v>0</v>
      </c>
      <c r="I410" s="82">
        <f>'COG-M'!P2048</f>
        <v>0</v>
      </c>
      <c r="J410" s="82">
        <f>'COG-M'!P2049</f>
        <v>0</v>
      </c>
      <c r="K410" s="82"/>
      <c r="L410" s="82"/>
      <c r="M410" s="83">
        <f t="shared" si="99"/>
        <v>0</v>
      </c>
    </row>
    <row r="411" spans="1:13" x14ac:dyDescent="0.25">
      <c r="A411" s="169">
        <v>924</v>
      </c>
      <c r="B411" s="170" t="s">
        <v>438</v>
      </c>
      <c r="C411" s="171"/>
      <c r="D411" s="82"/>
      <c r="E411" s="82"/>
      <c r="F411" s="82"/>
      <c r="G411" s="82"/>
      <c r="H411" s="82"/>
      <c r="I411" s="82"/>
      <c r="J411" s="82"/>
      <c r="K411" s="82"/>
      <c r="L411" s="82"/>
      <c r="M411" s="83">
        <f t="shared" si="99"/>
        <v>0</v>
      </c>
    </row>
    <row r="412" spans="1:13" x14ac:dyDescent="0.25">
      <c r="A412" s="169">
        <v>925</v>
      </c>
      <c r="B412" s="170" t="s">
        <v>439</v>
      </c>
      <c r="C412" s="171"/>
      <c r="D412" s="82"/>
      <c r="E412" s="82"/>
      <c r="F412" s="82"/>
      <c r="G412" s="82"/>
      <c r="H412" s="82"/>
      <c r="I412" s="82"/>
      <c r="J412" s="82"/>
      <c r="K412" s="82"/>
      <c r="L412" s="82"/>
      <c r="M412" s="83">
        <f t="shared" si="99"/>
        <v>0</v>
      </c>
    </row>
    <row r="413" spans="1:13" x14ac:dyDescent="0.25">
      <c r="A413" s="169">
        <v>926</v>
      </c>
      <c r="B413" s="170" t="s">
        <v>440</v>
      </c>
      <c r="C413" s="171"/>
      <c r="D413" s="82"/>
      <c r="E413" s="82"/>
      <c r="F413" s="82"/>
      <c r="G413" s="82"/>
      <c r="H413" s="82"/>
      <c r="I413" s="82"/>
      <c r="J413" s="82"/>
      <c r="K413" s="82"/>
      <c r="L413" s="82"/>
      <c r="M413" s="83">
        <f t="shared" si="99"/>
        <v>0</v>
      </c>
    </row>
    <row r="414" spans="1:13" x14ac:dyDescent="0.25">
      <c r="A414" s="169">
        <v>927</v>
      </c>
      <c r="B414" s="170" t="s">
        <v>441</v>
      </c>
      <c r="C414" s="171"/>
      <c r="D414" s="82"/>
      <c r="E414" s="82"/>
      <c r="F414" s="82"/>
      <c r="G414" s="82"/>
      <c r="H414" s="82"/>
      <c r="I414" s="82"/>
      <c r="J414" s="82"/>
      <c r="K414" s="82"/>
      <c r="L414" s="82"/>
      <c r="M414" s="83">
        <f t="shared" si="99"/>
        <v>0</v>
      </c>
    </row>
    <row r="415" spans="1:13" x14ac:dyDescent="0.25">
      <c r="A415" s="169">
        <v>928</v>
      </c>
      <c r="B415" s="170" t="s">
        <v>442</v>
      </c>
      <c r="C415" s="171"/>
      <c r="D415" s="82"/>
      <c r="E415" s="82"/>
      <c r="F415" s="82"/>
      <c r="G415" s="82"/>
      <c r="H415" s="82"/>
      <c r="I415" s="82"/>
      <c r="J415" s="82"/>
      <c r="K415" s="82"/>
      <c r="L415" s="82"/>
      <c r="M415" s="83">
        <f t="shared" si="99"/>
        <v>0</v>
      </c>
    </row>
    <row r="416" spans="1:13" x14ac:dyDescent="0.25">
      <c r="A416" s="176">
        <v>9300</v>
      </c>
      <c r="B416" s="177" t="s">
        <v>443</v>
      </c>
      <c r="C416" s="110">
        <f>SUM(C417:C418)</f>
        <v>0</v>
      </c>
      <c r="D416" s="111">
        <f t="shared" ref="D416:M416" si="100">SUM(D417:D418)</f>
        <v>0</v>
      </c>
      <c r="E416" s="111">
        <f t="shared" si="100"/>
        <v>0</v>
      </c>
      <c r="F416" s="111">
        <f t="shared" si="100"/>
        <v>0</v>
      </c>
      <c r="G416" s="111">
        <f t="shared" si="100"/>
        <v>0</v>
      </c>
      <c r="H416" s="111">
        <f t="shared" si="100"/>
        <v>0</v>
      </c>
      <c r="I416" s="111">
        <f t="shared" si="100"/>
        <v>0</v>
      </c>
      <c r="J416" s="111">
        <f t="shared" si="100"/>
        <v>0</v>
      </c>
      <c r="K416" s="111">
        <f t="shared" si="100"/>
        <v>0</v>
      </c>
      <c r="L416" s="111">
        <f t="shared" si="100"/>
        <v>0</v>
      </c>
      <c r="M416" s="111">
        <f t="shared" si="100"/>
        <v>0</v>
      </c>
    </row>
    <row r="417" spans="1:13" x14ac:dyDescent="0.25">
      <c r="A417" s="169">
        <v>931</v>
      </c>
      <c r="B417" s="170" t="s">
        <v>444</v>
      </c>
      <c r="C417" s="171">
        <f>'COG-M'!P2056</f>
        <v>0</v>
      </c>
      <c r="D417" s="82"/>
      <c r="E417" s="82"/>
      <c r="F417" s="82">
        <f>'COG-M'!P2057</f>
        <v>0</v>
      </c>
      <c r="G417" s="82">
        <f>'COG-M'!P2058</f>
        <v>0</v>
      </c>
      <c r="H417" s="82">
        <f>'COG-M'!P2059</f>
        <v>0</v>
      </c>
      <c r="I417" s="82">
        <f>'COG-M'!P2060</f>
        <v>0</v>
      </c>
      <c r="J417" s="82">
        <f>'COG-M'!P2061</f>
        <v>0</v>
      </c>
      <c r="K417" s="82"/>
      <c r="L417" s="82"/>
      <c r="M417" s="83">
        <f>SUM(C417:L417)</f>
        <v>0</v>
      </c>
    </row>
    <row r="418" spans="1:13" x14ac:dyDescent="0.25">
      <c r="A418" s="169">
        <v>932</v>
      </c>
      <c r="B418" s="170" t="s">
        <v>445</v>
      </c>
      <c r="C418" s="171"/>
      <c r="D418" s="82"/>
      <c r="E418" s="82"/>
      <c r="F418" s="82"/>
      <c r="G418" s="82"/>
      <c r="H418" s="82"/>
      <c r="I418" s="82"/>
      <c r="J418" s="82"/>
      <c r="K418" s="82"/>
      <c r="L418" s="82"/>
      <c r="M418" s="83">
        <f>SUM(C418:L418)</f>
        <v>0</v>
      </c>
    </row>
    <row r="419" spans="1:13" x14ac:dyDescent="0.25">
      <c r="A419" s="176">
        <v>9400</v>
      </c>
      <c r="B419" s="177" t="s">
        <v>446</v>
      </c>
      <c r="C419" s="110">
        <f>SUM(C420:C421)</f>
        <v>0</v>
      </c>
      <c r="D419" s="111">
        <f t="shared" ref="D419:L419" si="101">SUM(D420:D421)</f>
        <v>0</v>
      </c>
      <c r="E419" s="111">
        <f t="shared" si="101"/>
        <v>0</v>
      </c>
      <c r="F419" s="111">
        <f t="shared" si="101"/>
        <v>0</v>
      </c>
      <c r="G419" s="111">
        <f t="shared" si="101"/>
        <v>0</v>
      </c>
      <c r="H419" s="111">
        <f t="shared" si="101"/>
        <v>0</v>
      </c>
      <c r="I419" s="111">
        <f t="shared" si="101"/>
        <v>0</v>
      </c>
      <c r="J419" s="111">
        <f t="shared" si="101"/>
        <v>0</v>
      </c>
      <c r="K419" s="111">
        <f t="shared" si="101"/>
        <v>0</v>
      </c>
      <c r="L419" s="111">
        <f t="shared" si="101"/>
        <v>0</v>
      </c>
      <c r="M419" s="111">
        <f>SUM(M420:M421)</f>
        <v>0</v>
      </c>
    </row>
    <row r="420" spans="1:13" x14ac:dyDescent="0.25">
      <c r="A420" s="169">
        <v>941</v>
      </c>
      <c r="B420" s="170" t="s">
        <v>447</v>
      </c>
      <c r="C420" s="171">
        <f>'COG-M'!P2064</f>
        <v>0</v>
      </c>
      <c r="D420" s="82"/>
      <c r="E420" s="82"/>
      <c r="F420" s="82">
        <f>'COG-M'!P2065</f>
        <v>0</v>
      </c>
      <c r="G420" s="82">
        <f>'COG-M'!P2066</f>
        <v>0</v>
      </c>
      <c r="H420" s="82">
        <f>'COG-M'!P2067</f>
        <v>0</v>
      </c>
      <c r="I420" s="82">
        <f>'COG-M'!P2068</f>
        <v>0</v>
      </c>
      <c r="J420" s="82">
        <f>'COG-M'!P2069</f>
        <v>0</v>
      </c>
      <c r="K420" s="82"/>
      <c r="L420" s="82"/>
      <c r="M420" s="83">
        <f>SUM(C420:L420)</f>
        <v>0</v>
      </c>
    </row>
    <row r="421" spans="1:13" x14ac:dyDescent="0.25">
      <c r="A421" s="169">
        <v>942</v>
      </c>
      <c r="B421" s="170" t="s">
        <v>448</v>
      </c>
      <c r="C421" s="171"/>
      <c r="D421" s="82"/>
      <c r="E421" s="82"/>
      <c r="F421" s="82"/>
      <c r="G421" s="82"/>
      <c r="H421" s="82"/>
      <c r="I421" s="82"/>
      <c r="J421" s="82"/>
      <c r="K421" s="82"/>
      <c r="L421" s="82"/>
      <c r="M421" s="83">
        <f>SUM(C421:L421)</f>
        <v>0</v>
      </c>
    </row>
    <row r="422" spans="1:13" x14ac:dyDescent="0.25">
      <c r="A422" s="176">
        <v>9500</v>
      </c>
      <c r="B422" s="177" t="s">
        <v>449</v>
      </c>
      <c r="C422" s="110">
        <f>SUM(C423)</f>
        <v>0</v>
      </c>
      <c r="D422" s="111">
        <f t="shared" ref="D422:M422" si="102">SUM(D423)</f>
        <v>0</v>
      </c>
      <c r="E422" s="111">
        <f t="shared" si="102"/>
        <v>0</v>
      </c>
      <c r="F422" s="111">
        <f t="shared" si="102"/>
        <v>0</v>
      </c>
      <c r="G422" s="111">
        <f t="shared" si="102"/>
        <v>0</v>
      </c>
      <c r="H422" s="111">
        <f t="shared" si="102"/>
        <v>0</v>
      </c>
      <c r="I422" s="111">
        <f t="shared" si="102"/>
        <v>0</v>
      </c>
      <c r="J422" s="111">
        <f t="shared" si="102"/>
        <v>0</v>
      </c>
      <c r="K422" s="111">
        <f t="shared" si="102"/>
        <v>0</v>
      </c>
      <c r="L422" s="111">
        <f t="shared" si="102"/>
        <v>0</v>
      </c>
      <c r="M422" s="111">
        <f t="shared" si="102"/>
        <v>0</v>
      </c>
    </row>
    <row r="423" spans="1:13" x14ac:dyDescent="0.25">
      <c r="A423" s="169">
        <v>951</v>
      </c>
      <c r="B423" s="170" t="s">
        <v>450</v>
      </c>
      <c r="C423" s="171">
        <f>'COG-M'!P2072</f>
        <v>0</v>
      </c>
      <c r="D423" s="82"/>
      <c r="E423" s="82"/>
      <c r="F423" s="82">
        <f>'COG-M'!P2073</f>
        <v>0</v>
      </c>
      <c r="G423" s="82">
        <f>'COG-M'!P2074</f>
        <v>0</v>
      </c>
      <c r="H423" s="82">
        <f>'COG-M'!P2075</f>
        <v>0</v>
      </c>
      <c r="I423" s="82">
        <f>'COG-M'!P2076</f>
        <v>0</v>
      </c>
      <c r="J423" s="82">
        <f>'COG-M'!P2077</f>
        <v>0</v>
      </c>
      <c r="K423" s="82"/>
      <c r="L423" s="82"/>
      <c r="M423" s="83">
        <f>SUM(C423:L423)</f>
        <v>0</v>
      </c>
    </row>
    <row r="424" spans="1:13" x14ac:dyDescent="0.25">
      <c r="A424" s="176">
        <v>9600</v>
      </c>
      <c r="B424" s="177" t="s">
        <v>451</v>
      </c>
      <c r="C424" s="110">
        <f>SUM(C425:C426)</f>
        <v>0</v>
      </c>
      <c r="D424" s="111">
        <f t="shared" ref="D424:M424" si="103">SUM(D425:D426)</f>
        <v>0</v>
      </c>
      <c r="E424" s="111">
        <f t="shared" si="103"/>
        <v>0</v>
      </c>
      <c r="F424" s="111">
        <f t="shared" si="103"/>
        <v>0</v>
      </c>
      <c r="G424" s="111">
        <f t="shared" si="103"/>
        <v>0</v>
      </c>
      <c r="H424" s="111">
        <f t="shared" si="103"/>
        <v>0</v>
      </c>
      <c r="I424" s="111">
        <f t="shared" si="103"/>
        <v>0</v>
      </c>
      <c r="J424" s="111">
        <f t="shared" si="103"/>
        <v>0</v>
      </c>
      <c r="K424" s="111">
        <f t="shared" si="103"/>
        <v>0</v>
      </c>
      <c r="L424" s="111">
        <f t="shared" si="103"/>
        <v>0</v>
      </c>
      <c r="M424" s="111">
        <f t="shared" si="103"/>
        <v>0</v>
      </c>
    </row>
    <row r="425" spans="1:13" x14ac:dyDescent="0.25">
      <c r="A425" s="169">
        <v>961</v>
      </c>
      <c r="B425" s="170" t="s">
        <v>452</v>
      </c>
      <c r="C425" s="171"/>
      <c r="D425" s="82"/>
      <c r="E425" s="82"/>
      <c r="F425" s="82"/>
      <c r="G425" s="82"/>
      <c r="H425" s="82"/>
      <c r="I425" s="82"/>
      <c r="J425" s="82"/>
      <c r="K425" s="82"/>
      <c r="L425" s="82"/>
      <c r="M425" s="83">
        <f>SUM(C425:L425)</f>
        <v>0</v>
      </c>
    </row>
    <row r="426" spans="1:13" x14ac:dyDescent="0.25">
      <c r="A426" s="169">
        <v>962</v>
      </c>
      <c r="B426" s="170" t="s">
        <v>453</v>
      </c>
      <c r="C426" s="171"/>
      <c r="D426" s="82"/>
      <c r="E426" s="82"/>
      <c r="F426" s="82"/>
      <c r="G426" s="82"/>
      <c r="H426" s="82"/>
      <c r="I426" s="82"/>
      <c r="J426" s="82"/>
      <c r="K426" s="82"/>
      <c r="L426" s="82"/>
      <c r="M426" s="83">
        <f>SUM(C426:L426)</f>
        <v>0</v>
      </c>
    </row>
    <row r="427" spans="1:13" x14ac:dyDescent="0.25">
      <c r="A427" s="176">
        <v>9900</v>
      </c>
      <c r="B427" s="177" t="s">
        <v>454</v>
      </c>
      <c r="C427" s="110">
        <f>SUM(C428)</f>
        <v>0</v>
      </c>
      <c r="D427" s="111">
        <f t="shared" ref="D427:M427" si="104">SUM(D428)</f>
        <v>0</v>
      </c>
      <c r="E427" s="111">
        <f t="shared" si="104"/>
        <v>0</v>
      </c>
      <c r="F427" s="111">
        <f t="shared" si="104"/>
        <v>0</v>
      </c>
      <c r="G427" s="111">
        <f t="shared" si="104"/>
        <v>0</v>
      </c>
      <c r="H427" s="111">
        <f t="shared" si="104"/>
        <v>0</v>
      </c>
      <c r="I427" s="111">
        <f t="shared" si="104"/>
        <v>0</v>
      </c>
      <c r="J427" s="111">
        <f t="shared" si="104"/>
        <v>0</v>
      </c>
      <c r="K427" s="111">
        <f t="shared" si="104"/>
        <v>0</v>
      </c>
      <c r="L427" s="111">
        <f t="shared" si="104"/>
        <v>0</v>
      </c>
      <c r="M427" s="111">
        <f t="shared" si="104"/>
        <v>0</v>
      </c>
    </row>
    <row r="428" spans="1:13" x14ac:dyDescent="0.25">
      <c r="A428" s="169">
        <v>991</v>
      </c>
      <c r="B428" s="170" t="s">
        <v>455</v>
      </c>
      <c r="C428" s="171">
        <f>'COG-M'!P2082</f>
        <v>0</v>
      </c>
      <c r="D428" s="82"/>
      <c r="E428" s="82"/>
      <c r="F428" s="82">
        <f>'COG-M'!P2083</f>
        <v>0</v>
      </c>
      <c r="G428" s="82">
        <f>'COG-M'!P2084</f>
        <v>0</v>
      </c>
      <c r="H428" s="82">
        <f>'COG-M'!P2085</f>
        <v>0</v>
      </c>
      <c r="I428" s="82">
        <f>'COG-M'!P2086</f>
        <v>0</v>
      </c>
      <c r="J428" s="82">
        <f>'COG-M'!P2087</f>
        <v>0</v>
      </c>
      <c r="K428" s="82"/>
      <c r="L428" s="82"/>
      <c r="M428" s="83">
        <f>SUM(C428:L428)</f>
        <v>0</v>
      </c>
    </row>
    <row r="429" spans="1:13" x14ac:dyDescent="0.25">
      <c r="B429" s="134" t="s">
        <v>456</v>
      </c>
      <c r="C429" s="118">
        <f t="shared" ref="C429:J429" si="105">C3+C40+C105+C190+C250+C309+C331+C379+C397</f>
        <v>18680491</v>
      </c>
      <c r="D429" s="118">
        <f t="shared" si="105"/>
        <v>0</v>
      </c>
      <c r="E429" s="118">
        <f t="shared" si="105"/>
        <v>0</v>
      </c>
      <c r="F429" s="118">
        <f t="shared" si="105"/>
        <v>0</v>
      </c>
      <c r="G429" s="118">
        <f t="shared" si="105"/>
        <v>55000000</v>
      </c>
      <c r="H429" s="118">
        <f t="shared" si="105"/>
        <v>134210</v>
      </c>
      <c r="I429" s="118">
        <f t="shared" si="105"/>
        <v>0</v>
      </c>
      <c r="J429" s="118">
        <f t="shared" si="105"/>
        <v>22232462</v>
      </c>
      <c r="K429" s="118">
        <f>K3+K40+K105+K190+K250+K309+K331+K379+K397</f>
        <v>6000000</v>
      </c>
      <c r="L429" s="118">
        <f>L3+L40+L105+L190+L250+L309+L331+L379+L397</f>
        <v>0</v>
      </c>
      <c r="M429" s="118">
        <f>M3+M40+M105+M190+M250+M309+M331+M379+M397</f>
        <v>102047163</v>
      </c>
    </row>
  </sheetData>
  <sheetProtection sheet="1" objects="1" scenarios="1"/>
  <mergeCells count="5">
    <mergeCell ref="A1:A2"/>
    <mergeCell ref="B1:B2"/>
    <mergeCell ref="C1:I1"/>
    <mergeCell ref="J1:L1"/>
    <mergeCell ref="M1:M2"/>
  </mergeCells>
  <printOptions horizontalCentered="1"/>
  <pageMargins left="0.70866141732283472" right="0.70866141732283472" top="1.1417322834645669" bottom="0.68" header="0.51181102362204722" footer="0.31496062992125984"/>
  <pageSetup paperSize="5" scale="60" orientation="landscape" horizontalDpi="4294967295" verticalDpi="4294967295" r:id="rId1"/>
  <headerFooter>
    <oddHeader>&amp;C&amp;"-,Negrita"&amp;14PRESUPUESTO DE EGRESOS &amp;"-,Normal"&amp;11&amp;"-,Negrita"&amp;14CLASIFICADOR POR OBEJTO DEL GASTO Y FUENTE DE FINANCIAMIENTOEnte público de &amp;FEjercicio fiscal 2020</oddHeader>
    <oddFooter>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FU</vt:lpstr>
      <vt:lpstr>Inconsistencias</vt:lpstr>
      <vt:lpstr>CRI-M</vt:lpstr>
      <vt:lpstr>COG-M</vt:lpstr>
      <vt:lpstr>BDI</vt:lpstr>
      <vt:lpstr>CRI-RYP</vt:lpstr>
      <vt:lpstr>CRI-DE</vt:lpstr>
      <vt:lpstr>COG-RYP</vt:lpstr>
      <vt:lpstr>COG-FF</vt:lpstr>
      <vt:lpstr>CTG-FF</vt:lpstr>
      <vt:lpstr>CF</vt:lpstr>
      <vt:lpstr>CA</vt:lpstr>
      <vt:lpstr>EA</vt:lpstr>
      <vt:lpstr>Plantilla</vt:lpstr>
      <vt:lpstr>CA!Títulos_a_imprimir</vt:lpstr>
      <vt:lpstr>CF!Títulos_a_imprimir</vt:lpstr>
      <vt:lpstr>'COG-FF'!Títulos_a_imprimir</vt:lpstr>
      <vt:lpstr>'COG-M'!Títulos_a_imprimir</vt:lpstr>
      <vt:lpstr>'COG-RYP'!Títulos_a_imprimir</vt:lpstr>
      <vt:lpstr>'CRI-DE'!Títulos_a_imprimir</vt:lpstr>
      <vt:lpstr>'CRI-M'!Títulos_a_imprimir</vt:lpstr>
      <vt:lpstr>'CRI-RYP'!Títulos_a_imprimir</vt:lpstr>
      <vt:lpstr>'CTG-FF'!Títulos_a_imprimir</vt:lpstr>
      <vt:lpstr>EA!Títulos_a_imprimir</vt:lpstr>
      <vt:lpstr>Plantilla!Títulos_a_imprimir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Vazquez</dc:creator>
  <cp:lastModifiedBy>Comunicacion Social</cp:lastModifiedBy>
  <cp:lastPrinted>2019-11-25T15:44:50Z</cp:lastPrinted>
  <dcterms:created xsi:type="dcterms:W3CDTF">2018-10-16T17:38:59Z</dcterms:created>
  <dcterms:modified xsi:type="dcterms:W3CDTF">2020-12-04T18:34:03Z</dcterms:modified>
</cp:coreProperties>
</file>